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яйцо и пишевые жиры" sheetId="1" r:id="rId1"/>
    <sheet name="ов. фрукты 2 кв. 2013" sheetId="2" r:id="rId2"/>
    <sheet name="2014" sheetId="3" r:id="rId3"/>
  </sheets>
  <definedNames>
    <definedName name="_xlnm.Print_Area" localSheetId="2">'2014'!$A$1:$V$145</definedName>
    <definedName name="_xlnm.Print_Area" localSheetId="1">'ов. фрукты 2 кв. 2013'!$A$1:$V$195</definedName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<sst xmlns="http://schemas.openxmlformats.org/spreadsheetml/2006/main" count="516" uniqueCount="180">
  <si>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</si>
  <si>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</si>
  <si>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</si>
  <si>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</si>
  <si>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</si>
  <si>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</si>
  <si>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</si>
  <si>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</si>
  <si>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</si>
  <si>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</si>
  <si>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</si>
  <si>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</si>
  <si>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</si>
  <si>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</si>
  <si>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</si>
  <si>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</si>
  <si>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</si>
  <si>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</si>
  <si>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</si>
  <si>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</si>
  <si>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</si>
  <si>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</si>
  <si>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</si>
  <si>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*Номер поставщика, указанный в таблице</t>
  </si>
  <si>
    <t>До 01.12.2009</t>
  </si>
  <si>
    <t>Яйцо куриное  столовое 1 категории, ГОСТ 52121-2003</t>
  </si>
  <si>
    <t>« Злато» Филиал ООО «Лабинский» Краснодарский край</t>
  </si>
  <si>
    <t xml:space="preserve">Продукты питания ( яйцо и пищевые жиры)       </t>
  </si>
  <si>
    <t>Ф.И.О.  руководителя                          Павлюк Е.Ю.                 Подпись ______________________</t>
  </si>
  <si>
    <t>Средняя цена, руб.</t>
  </si>
  <si>
    <t>Начальная  цена, руб.</t>
  </si>
  <si>
    <t>До 31.12.2011</t>
  </si>
  <si>
    <t>ООО "Малахит"</t>
  </si>
  <si>
    <t>ИП Ходжаев Д.А.</t>
  </si>
  <si>
    <t>ОАО ПФ Боровская/ОАО ПФ Пышминская</t>
  </si>
  <si>
    <t>Птицефабрика г. Челябинск</t>
  </si>
  <si>
    <t>ООО "Курант" г. Санкт-Петербург</t>
  </si>
  <si>
    <t>Примечание: Лимит финансирования –     83 950 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</si>
  <si>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 xml:space="preserve"> года</t>
    </r>
  </si>
  <si>
    <t>До    31.12.2011</t>
  </si>
  <si>
    <t>До     31.12.2011</t>
  </si>
  <si>
    <t>ООО « Пышминская птицефабрика», Свердловская обл.</t>
  </si>
  <si>
    <t>ОАО Юг Руси Ростов-на-Дону</t>
  </si>
  <si>
    <t>ООО "Сов-Оптторг-Продукт"</t>
  </si>
  <si>
    <t>Способ размещения заказа:  открытый аукцион в электронной форме</t>
  </si>
  <si>
    <t>Телефон 8 (34675)   6-00- 91, прайс-лист по состоянию на 20.10.2011</t>
  </si>
  <si>
    <t>Телефон 8 (34675)   7-59-63, прайс-лист по состоянию на 20.10.2011</t>
  </si>
  <si>
    <t>Телефон 8 (34675)   7-60-23, прайс-лист по состоянию на 20.10.2011</t>
  </si>
  <si>
    <t xml:space="preserve"> Масло подсолнечное рафинированное дезодорированное,  1 л., марки "Д", ГОСТ 8908-91 </t>
  </si>
  <si>
    <t>Часть IV. Обоснование</t>
  </si>
  <si>
    <t xml:space="preserve">Средняя цена, руб. </t>
  </si>
  <si>
    <t>Кол-во ед. товара, кг</t>
  </si>
  <si>
    <t>ООО"Агро-овощ" г. Екатеринбург</t>
  </si>
  <si>
    <t xml:space="preserve">Кол-во ед. товара, кг </t>
  </si>
  <si>
    <t>ЗАО "Сад-Гигант" г. Славянск-на-Кубани</t>
  </si>
  <si>
    <t>Марокко</t>
  </si>
  <si>
    <t>Аргентина/Марокко</t>
  </si>
  <si>
    <t xml:space="preserve">                     </t>
  </si>
  <si>
    <t>Эквадор</t>
  </si>
  <si>
    <t>Аргентина</t>
  </si>
  <si>
    <t>Кол-во ед. товара, бан</t>
  </si>
  <si>
    <t>ООО "Домат" Белгородская обл.</t>
  </si>
  <si>
    <t>ООО Бондюэль-Кубань</t>
  </si>
  <si>
    <t>ЗАО Полтавские консервы, Краснодарский край</t>
  </si>
  <si>
    <t>ОАО Могилев Подольский, Украина</t>
  </si>
  <si>
    <t xml:space="preserve">Кол-во ед. товара, пач </t>
  </si>
  <si>
    <t>ЗАО Мултон, Московская обл.</t>
  </si>
  <si>
    <t>Ф.И.О.  руководителя                         Павлюк Е.Ю.                   Подпись ______________________</t>
  </si>
  <si>
    <t>ИП Соколова С.В.</t>
  </si>
  <si>
    <t>ЗАО Щелкунское, Свердловская обл.</t>
  </si>
  <si>
    <t>ОАО "Агрофирма Травянское" Свердловская обл.</t>
  </si>
  <si>
    <t>ОАО "Селижаровский КЗ" Тверская обл.</t>
  </si>
  <si>
    <t>ЗАО Мултон, г. Санкт-Петербург</t>
  </si>
  <si>
    <t>ОАО Компания юнимилк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</si>
  <si>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</si>
  <si>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Продукты питания (овощи, фрукты,  овощные и фруктовые  консеры) </t>
  </si>
  <si>
    <t xml:space="preserve">Огурцы  консервированные без уксуса , 720 гр.,  ГОСТ 20144-74, маринад прозрачный без посторонних примесей, без признаков бомбажа </t>
  </si>
  <si>
    <t xml:space="preserve">Зеленый  горошек  консервированный, высший сорт, 425 гр., ГОСТ 54050-2010, без признаков бомбажа </t>
  </si>
  <si>
    <t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крахмала, упаковка без повреждений, без признаков бомбажа</t>
  </si>
  <si>
    <t>Джем  фруктовый,  450 гр.,  в соответствии с ГОСТ Р 52817-2007 , консистенция желеобразная, ягоды разваренные, упаковка без бомбажа</t>
  </si>
  <si>
    <t>Сок  фруктовый  натуральный или нектар, 1 л., ГОСТ  53137-2008, 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</si>
  <si>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Сок  фруктовый натуральный или нектар,  0,2 л, ГОСТ 53137-2008,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</si>
  <si>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Способ размещения заказа:   открытый аукцион в электронной форме</t>
  </si>
  <si>
    <t>До    31.12.2013</t>
  </si>
  <si>
    <t>ОАО Агрофирма КР и ММ Тюмеская обл.</t>
  </si>
  <si>
    <t xml:space="preserve"> ООО "Картофель" Свердловская обл.</t>
  </si>
  <si>
    <t>ЧЛ Чауш-Оглы Х.А. Казахстан</t>
  </si>
  <si>
    <t>ООО Агрофирма КР и ММ Упорово</t>
  </si>
  <si>
    <t>ЗАО Совхоз Архипо-Осиповский г. Геленджик</t>
  </si>
  <si>
    <t>СХП "Плодовое" Краснодарский край</t>
  </si>
  <si>
    <t>ООО Оптмаркет</t>
  </si>
  <si>
    <t>ООО "Селижаровский консервный завод" Тверская обл.</t>
  </si>
  <si>
    <t>ООО Кубанские консервы Краснодарский край</t>
  </si>
  <si>
    <t>ООО "Пищевик" Краснодарский край</t>
  </si>
  <si>
    <t>ООО Промышленная компания Ратибор Тверская обл.</t>
  </si>
  <si>
    <t>ООО Ивановский Комбинат детского питания            г. Иваново</t>
  </si>
  <si>
    <t>ЗАО Мултон, Московская обл</t>
  </si>
  <si>
    <t>ООО "Кухмастер" Самарская обл</t>
  </si>
  <si>
    <t>ООО "Славянский консервный завод" Краснодарский край</t>
  </si>
  <si>
    <t>И.П. Глава КФХ Юзефов Н.Н. Ростовская обл.</t>
  </si>
  <si>
    <t>Британские острова</t>
  </si>
  <si>
    <t>Морковь  свежая, ГОСТ Р 51782-2001, без загрязнений, содержание нитратов в норме, урожай 2013г.</t>
  </si>
  <si>
    <t xml:space="preserve">Лук  репчатый, ГОСТ Р 51783-2001, сухой, без загрязнений, содержание нитратов в норме, урожай 2013 г. </t>
  </si>
  <si>
    <t>Капуста  белокочанная, ГОСТ Р 51809-2001, без загрязнений, содержание нитратов в норме, урожай  2013г.</t>
  </si>
  <si>
    <t>Свекла  свежая, ГОСТ 51811-2001, без загрязнений, содержание нитратов в норме, урожай  2013г.</t>
  </si>
  <si>
    <t>Картофель  свежий, ГОСТ 51808-2001, без загрязнений, содержание нитратов в норме, урожай 2013г.</t>
  </si>
  <si>
    <t>Яблоки  свежие, ГОСТ Р 54697-2011, плоды чистые, без признаков порчи, урожай 2013 г.</t>
  </si>
  <si>
    <t>Апельсины  свежие, ГОСТ Р 53596-2009, среднего размера, диаметром не более 120 мм, плоды чистые, без признаков порчи, урожай 2013 г.</t>
  </si>
  <si>
    <t>Мандарины  свежие, ГОСТ Р 53596-2009, среднего размера, диаметром не более 50 мм, плоды чистые, урожай   2013г.</t>
  </si>
  <si>
    <t>Бананы  свежие, ГОСТ Р 51603-2000, плоды чистые, без признаков порчи, урожай  2013г.</t>
  </si>
  <si>
    <t xml:space="preserve">Груши  свежие,  ГОСТ Р 21713-76 или 21714-76, величина плода средняя (50-200 гр),  плоды чистые, без признаков порчи, урожай 2013г.        </t>
  </si>
  <si>
    <t>Продукты питания (овощи, фрукты, сухофрукты, овощные и фруктовые консервы, соки)</t>
  </si>
  <si>
    <t>средняя цена</t>
  </si>
  <si>
    <t xml:space="preserve">Морковь свежая ГОСТ Р 51782-2001, без  загрязнений, содержание нитратов в норме, урожай 2013 г. </t>
  </si>
  <si>
    <t>ОАО Агрофирма КР и ММ Тюменская область</t>
  </si>
  <si>
    <t>ООО "Картофель" Свердловская обл. п. Октябрьский</t>
  </si>
  <si>
    <t>Цена за ед. товара., кг</t>
  </si>
  <si>
    <t xml:space="preserve">Лук  репчатый ГОСТ Р-51783-2001, без  загрязнений, содержание нитратов в норме, урожай 2013г. </t>
  </si>
  <si>
    <t>ЧЛ Шауш-Оглы Х.А., Казазстан</t>
  </si>
  <si>
    <t>ИП Глава КФХ Юзефов Н.Н. Ростовская область</t>
  </si>
  <si>
    <t xml:space="preserve">Капуста белокочанная ГОСТ Р-51809-2001, без загрязнений, содержание нитратов в норме, урожай 2013г. </t>
  </si>
  <si>
    <t>Свекла свежая ГОСТ Р-51811-2001,  без  загрязнений, содержание нитратов в норме, урожай 2013г.</t>
  </si>
  <si>
    <t xml:space="preserve">Картофель свежий  ГОСТ  Р 51808-2001, содержание нитратов в норме, урожай 2013г. </t>
  </si>
  <si>
    <t>ООО "Агрофирма" КРиММ" Упорово Тюменская область</t>
  </si>
  <si>
    <t>Яблоки свежие  ГОСТ Р-54697-2011,  плоды чистые, без признаков порчи, урожай 2013г.</t>
  </si>
  <si>
    <t>СХП "Продовое" Краснодарский край Ейский район пос. Садовый</t>
  </si>
  <si>
    <t>Апельсины свежие   ГОСТ Р-53596-2009, среднего размера,  диаметром не более 120 мм, плоды чистые, без признаков порчи,  урожай 2013г.</t>
  </si>
  <si>
    <t>Бананы свежие  ГОСТ Р-51603-2000, плоды чистые, без признаков порчи, урожай 2013г.</t>
  </si>
  <si>
    <t>Цена за ед. товара.,кг.</t>
  </si>
  <si>
    <t>Груши свежие ГОСТ Р 21713-76 или 21714-76, величина  плода средняя (50-200 гр.), плоды чистые, без признаков порчи, урожай 2013г.</t>
  </si>
  <si>
    <t>Цена за ед. товара., кг.</t>
  </si>
  <si>
    <t>Лимоны свежие ГОСТ Р  4429-82, среднего размера,  диаметром не более 120 мм, плоды чистые, без признаков порчи, урожай 2013г.</t>
  </si>
  <si>
    <t xml:space="preserve">ЗАО "Виктори-92" Краснодарский край р-н Динской </t>
  </si>
  <si>
    <t>Курага  ГОСТ   28501-90, плоды цельные, хорошо высушенные, без загрязнения</t>
  </si>
  <si>
    <t>Узбекистан</t>
  </si>
  <si>
    <t>Чернослив  ГОСТ 28501-90, плоды цельные, хорошо высушенные, без загрязнения</t>
  </si>
  <si>
    <t>Смесь из 6 видов сухофруктов плодов и ягод ГОСТ 5104-74-2003, плоды цельные, хорошо высушенные, без загрязнения</t>
  </si>
  <si>
    <t>Изюм без косточек ГОСТ 6882-88, плоды цельные, хорошо высушенные, без загрязнения</t>
  </si>
  <si>
    <t>Шиповник  ГОСТ  1994-93, плоды цельные, хорошо высушенные, без загрязнения</t>
  </si>
  <si>
    <t>Огурцы консервированные  Без уксуса,  720 гр, в соответствии с  ГОСТ 20144-74 или ТУ производителя   Маринад прозрачный без посторонних примесей, без признаков бомбажа</t>
  </si>
  <si>
    <t>ООО Селижаровский КЗ Тверская обл.</t>
  </si>
  <si>
    <t>ООО "Селижаровский консервный завод" Тверска обл.</t>
  </si>
  <si>
    <t>Цена за ед. товара., бан.</t>
  </si>
  <si>
    <t>Зеленый горошек консервированный сорт высший, 425гр, ГОСТ  Р 54050-2010, допускается ТУ производителя, упаковка без вздутия, без признаков бомбажа</t>
  </si>
  <si>
    <t>ООО "Славнский консервный завод" Краснодарский край г.Славнск-на-Кубани</t>
  </si>
  <si>
    <t>Томат-паста   750 - 770гр, допускается ГОСТ или ТУ производителя,  однородная масса, оранжево-красного или малинового цвета, вкус и запах без горечи и пригара, с содержанием сухих веществ не менее 18 – 25%, без искусственных красителей, без стабилизаторов и крахмала. упаковка без повреждений, без признаков бомбажа</t>
  </si>
  <si>
    <t>ООО "Пищевик Краснодарский край</t>
  </si>
  <si>
    <t>ООО "Кухмастер"Самарская обл.</t>
  </si>
  <si>
    <t xml:space="preserve"> Джем фруктовый Консистенция  желеобразная, ягоды разваренные, 270 гр., допускается ГОСТ Р 52817-2007 или ТУ производителя, упаковка без признаков бомбажа</t>
  </si>
  <si>
    <t>ООО Промышленная компания Ратибор Тверская область</t>
  </si>
  <si>
    <t xml:space="preserve">ООО "Домант" Белгородская обл. </t>
  </si>
  <si>
    <t>Сок натуральный  или нектар   в ассортименте  ГОСТ 53137-2008, допускается  ТУ производителя , витаминизированный,  без  признаков плесени и брожения,   с содержанием сока не менее 45%, упакованный в «Тетра Пак»  объёмом 1л. Упаковка без повреждений.</t>
  </si>
  <si>
    <t>ЗАО Мултон Московская обл.</t>
  </si>
  <si>
    <t xml:space="preserve">ЗАО "Мултон" г. Санкт-Петербург </t>
  </si>
  <si>
    <t>Цена за ед. товара., пач.</t>
  </si>
  <si>
    <t xml:space="preserve">ИТОГО </t>
  </si>
  <si>
    <t>Номер поставщика, указанный в таблице</t>
  </si>
  <si>
    <t>ООО « Сов-Оптторг-Продукт» г. Советский</t>
  </si>
  <si>
    <t>628240, г.Советский, Восточная промзона, 8/34675/6-00-90,коммерческое предложение от 17.04.2013</t>
  </si>
  <si>
    <t>Индивидуальный предприниматель  Ходжаев Д.А.. г. Югорск</t>
  </si>
  <si>
    <t>628260, гЮгорск Телефон 8 (34675) 7-60-23, коммерческое предложение от 22.04.2013</t>
  </si>
  <si>
    <t>Индивидуальный предприниматель С.В. Соколова пос. Пионерский</t>
  </si>
  <si>
    <t>628250, ул.Первомайская, д.24, кв.2, п.Пионерский, Советский район, Тюменская область, коммерческое предложение от 23.04.2013</t>
  </si>
  <si>
    <t>МБОУ "СОШ №3"</t>
  </si>
  <si>
    <t>Ф.И.О.  руководителя                          В.В.Погребняк                    Подпись ______________________</t>
  </si>
  <si>
    <t>Дата составления сводной  таблицы    26.07.2013 года</t>
  </si>
  <si>
    <t>Исполнитель: бухгалтер Евгения Ивановна Никифорова, тел. 2-40-73</t>
  </si>
  <si>
    <t>Сок натуральный  или нектар   в ассортименте  ГОСТ 53137-2008, допускается  ТУ производителя , витаминизированный,  без  признаков плесени и брожения,   с содержанием сока не менее 45%, упакованный в «Тетра Пак»  объёмом 0,2л. Упаковка без повреждений.</t>
  </si>
  <si>
    <t>Лимоны свежие ГОСТ Р 4429-82, среднего размера, диаметром не более 120 мм, плоды чистые, без признаков порчи, урожай 2013</t>
  </si>
  <si>
    <t>Курага ГОСТ 28501-90, плоды цельные, хорошо высушенные, без загрязнения</t>
  </si>
  <si>
    <t>Шиповник ГОСТ 1994-93, плоды цельные, хорошо высушенные, без загрязнения</t>
  </si>
  <si>
    <t>Чеснок свежий ГОСТ 7977-87, урожай 2013г.</t>
  </si>
  <si>
    <t>Кукуруза сахарная консервированная ГОСТ 1991-01-01, 320-340гр., без ГМО, в жестяных банках, упаковка без повреждений</t>
  </si>
  <si>
    <t>Томаты в собственном соку ГОСТ 7231-90, 720-750гр., первый сорт, неочищенные от кожицы, без добавления уксуса или уксусной кислоты, без ГМО, в стеклянных банках, упаковка без повреждений</t>
  </si>
  <si>
    <t>Узбекистанобл.</t>
  </si>
  <si>
    <t>Телефон 8 (34675) 7-60-23, коммерческое предложение на 1 пол. 2014г.</t>
  </si>
  <si>
    <t>Телефон 8 (34675)  4-00-50, коммерческое предложение на 1 пол. 2014г.</t>
  </si>
  <si>
    <t>628240, г.Советский, Восточная промзона, 8/34675/6-00-90,коммерческое предложение на 1 пол. 2014г.</t>
  </si>
  <si>
    <t>Примечание: Лимит финансирования – 472 566  рублей.</t>
  </si>
  <si>
    <r>
      <t>Дата составления сводной  таблицы     27.11.2013</t>
    </r>
    <r>
      <rPr>
        <u val="single"/>
        <sz val="12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</si>
</sst>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  <numFmt numFmtId="175" formatCode="_-* #,##0_р_._-;\-* #,##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26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8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7" xfId="0" applyBorder="1" applyAlignment="1">
      <alignment wrapText="1"/>
    </xf>
    <xf numFmtId="14" fontId="2" fillId="0" borderId="2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6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50" xfId="0" applyFont="1" applyBorder="1" applyAlignment="1">
      <alignment vertical="center"/>
    </xf>
    <xf numFmtId="0" fontId="16" fillId="0" borderId="0" xfId="0" applyFont="1" applyAlignment="1">
      <alignment horizontal="right"/>
    </xf>
    <xf numFmtId="0" fontId="11" fillId="0" borderId="51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2" fontId="11" fillId="0" borderId="51" xfId="0" applyNumberFormat="1" applyFont="1" applyBorder="1" applyAlignment="1">
      <alignment horizontal="center" vertical="center" wrapText="1"/>
    </xf>
    <xf numFmtId="1" fontId="17" fillId="0" borderId="51" xfId="0" applyNumberFormat="1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175" fontId="17" fillId="0" borderId="51" xfId="58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51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justify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6" fillId="0" borderId="57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" fillId="0" borderId="42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21" xfId="0" applyBorder="1" applyAlignment="1">
      <alignment horizontal="justify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56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62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62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4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6" fillId="0" borderId="70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60" xfId="0" applyNumberFormat="1" applyFont="1" applyBorder="1" applyAlignment="1">
      <alignment horizontal="center" vertical="center" wrapText="1"/>
    </xf>
    <xf numFmtId="1" fontId="6" fillId="0" borderId="64" xfId="0" applyNumberFormat="1" applyFont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39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49" xfId="0" applyFont="1" applyBorder="1" applyAlignment="1">
      <alignment horizontal="center" wrapText="1"/>
    </xf>
    <xf numFmtId="0" fontId="2" fillId="0" borderId="3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78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1" fillId="0" borderId="56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left" vertical="top" wrapText="1"/>
    </xf>
    <xf numFmtId="0" fontId="14" fillId="0" borderId="79" xfId="0" applyFont="1" applyBorder="1" applyAlignment="1">
      <alignment horizontal="center" vertical="justify"/>
    </xf>
    <xf numFmtId="0" fontId="17" fillId="34" borderId="5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51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1" sqref="A1:AB1"/>
    </sheetView>
  </sheetViews>
  <sheetFormatPr defaultColWidth="9.140625" defaultRowHeight="15"/>
  <cols>
    <col min="1" max="1" width="23.140625" style="41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308" t="s">
        <v>49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</row>
    <row r="2" spans="1:28" ht="15.75" thickBot="1">
      <c r="A2" s="309" t="s">
        <v>27</v>
      </c>
      <c r="B2" s="309"/>
      <c r="C2" s="309"/>
      <c r="D2" s="309"/>
      <c r="E2" s="309"/>
      <c r="F2" s="309"/>
      <c r="G2" s="309"/>
      <c r="M2" s="310" t="s">
        <v>44</v>
      </c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</row>
    <row r="3" spans="1:28" ht="16.5" thickTop="1">
      <c r="A3" s="187" t="s">
        <v>0</v>
      </c>
      <c r="B3" s="190" t="s">
        <v>1</v>
      </c>
      <c r="C3" s="191"/>
      <c r="D3" s="191"/>
      <c r="E3" s="191"/>
      <c r="F3" s="192"/>
      <c r="G3" s="195" t="s">
        <v>2</v>
      </c>
      <c r="H3" s="190" t="s">
        <v>1</v>
      </c>
      <c r="I3" s="198"/>
      <c r="J3" s="198"/>
      <c r="K3" s="199"/>
      <c r="L3" s="190" t="s">
        <v>2</v>
      </c>
      <c r="M3" s="203"/>
      <c r="N3" s="204"/>
      <c r="O3" s="190" t="s">
        <v>1</v>
      </c>
      <c r="P3" s="191"/>
      <c r="Q3" s="191"/>
      <c r="R3" s="191"/>
      <c r="S3" s="191"/>
      <c r="T3" s="191"/>
      <c r="U3" s="191"/>
      <c r="V3" s="191"/>
      <c r="W3" s="191"/>
      <c r="X3" s="191"/>
      <c r="Y3" s="195" t="s">
        <v>2</v>
      </c>
      <c r="Z3" s="36"/>
      <c r="AA3" s="16"/>
      <c r="AB3" s="311" t="s">
        <v>22</v>
      </c>
    </row>
    <row r="4" spans="1:28" ht="15.75" thickBot="1">
      <c r="A4" s="188"/>
      <c r="B4" s="186"/>
      <c r="C4" s="193"/>
      <c r="D4" s="193"/>
      <c r="E4" s="193"/>
      <c r="F4" s="194"/>
      <c r="G4" s="196"/>
      <c r="H4" s="200"/>
      <c r="I4" s="201"/>
      <c r="J4" s="201"/>
      <c r="K4" s="202"/>
      <c r="L4" s="205"/>
      <c r="M4" s="206"/>
      <c r="N4" s="207"/>
      <c r="O4" s="186"/>
      <c r="P4" s="193"/>
      <c r="Q4" s="193"/>
      <c r="R4" s="193"/>
      <c r="S4" s="193"/>
      <c r="T4" s="193"/>
      <c r="U4" s="193"/>
      <c r="V4" s="193"/>
      <c r="W4" s="193"/>
      <c r="X4" s="193"/>
      <c r="Y4" s="314"/>
      <c r="Z4" s="75"/>
      <c r="AA4" s="68"/>
      <c r="AB4" s="312"/>
    </row>
    <row r="5" spans="1:28" ht="16.5" thickBot="1">
      <c r="A5" s="189"/>
      <c r="B5" s="20">
        <v>1</v>
      </c>
      <c r="C5" s="22"/>
      <c r="D5" s="184">
        <v>2</v>
      </c>
      <c r="E5" s="185"/>
      <c r="F5" s="18">
        <v>3</v>
      </c>
      <c r="G5" s="197"/>
      <c r="H5" s="18">
        <v>1</v>
      </c>
      <c r="I5" s="18">
        <v>2</v>
      </c>
      <c r="J5" s="18">
        <v>3</v>
      </c>
      <c r="K5" s="35"/>
      <c r="L5" s="65"/>
      <c r="M5" s="76"/>
      <c r="N5" s="186">
        <v>1</v>
      </c>
      <c r="O5" s="185"/>
      <c r="P5" s="184">
        <v>2</v>
      </c>
      <c r="Q5" s="185"/>
      <c r="R5" s="20">
        <v>3</v>
      </c>
      <c r="S5" s="21"/>
      <c r="T5" s="21"/>
      <c r="U5" s="21"/>
      <c r="V5" s="21"/>
      <c r="W5" s="22"/>
      <c r="X5" s="35"/>
      <c r="Y5" s="315"/>
      <c r="Z5" s="66"/>
      <c r="AA5" s="67"/>
      <c r="AB5" s="313"/>
    </row>
    <row r="6" spans="1:28" ht="15">
      <c r="A6" s="273" t="s">
        <v>19</v>
      </c>
      <c r="B6" s="217" t="s">
        <v>25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9"/>
      <c r="AB6" s="208"/>
    </row>
    <row r="7" spans="1:28" ht="15.75" thickBot="1">
      <c r="A7" s="274"/>
      <c r="B7" s="186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4"/>
      <c r="AB7" s="209"/>
    </row>
    <row r="8" spans="1:28" ht="16.5" thickBot="1">
      <c r="A8" s="14" t="s">
        <v>3</v>
      </c>
      <c r="B8" s="184">
        <v>11500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185"/>
      <c r="AB8" s="19"/>
    </row>
    <row r="9" spans="1:28" ht="15">
      <c r="A9" s="273" t="s">
        <v>18</v>
      </c>
      <c r="B9" s="211" t="s">
        <v>41</v>
      </c>
      <c r="C9" s="212"/>
      <c r="D9" s="212"/>
      <c r="E9" s="212"/>
      <c r="F9" s="212"/>
      <c r="G9" s="213"/>
      <c r="H9" s="211" t="s">
        <v>34</v>
      </c>
      <c r="I9" s="212"/>
      <c r="J9" s="212"/>
      <c r="K9" s="212"/>
      <c r="L9" s="212"/>
      <c r="M9" s="212"/>
      <c r="N9" s="213"/>
      <c r="O9" s="211" t="s">
        <v>35</v>
      </c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3"/>
      <c r="AB9" s="208"/>
    </row>
    <row r="10" spans="1:28" ht="15.75" thickBot="1">
      <c r="A10" s="274"/>
      <c r="B10" s="214"/>
      <c r="C10" s="215"/>
      <c r="D10" s="215"/>
      <c r="E10" s="215"/>
      <c r="F10" s="215"/>
      <c r="G10" s="216"/>
      <c r="H10" s="214"/>
      <c r="I10" s="215"/>
      <c r="J10" s="215"/>
      <c r="K10" s="215"/>
      <c r="L10" s="215"/>
      <c r="M10" s="215"/>
      <c r="N10" s="216"/>
      <c r="O10" s="214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6"/>
      <c r="AB10" s="209"/>
    </row>
    <row r="11" spans="1:28" ht="16.5" thickBot="1">
      <c r="A11" s="14" t="s">
        <v>4</v>
      </c>
      <c r="B11" s="118">
        <v>4</v>
      </c>
      <c r="C11" s="46"/>
      <c r="D11" s="47"/>
      <c r="E11" s="18"/>
      <c r="F11" s="91"/>
      <c r="G11" s="119">
        <v>4</v>
      </c>
      <c r="H11" s="120">
        <v>4.5</v>
      </c>
      <c r="I11" s="18"/>
      <c r="J11" s="184"/>
      <c r="K11" s="210"/>
      <c r="L11" s="185"/>
      <c r="M11" s="119">
        <v>4.5</v>
      </c>
      <c r="N11" s="316">
        <v>3.6</v>
      </c>
      <c r="O11" s="317"/>
      <c r="P11" s="20"/>
      <c r="Q11" s="21"/>
      <c r="R11" s="22"/>
      <c r="S11" s="35"/>
      <c r="T11" s="21"/>
      <c r="U11" s="22"/>
      <c r="V11" s="42"/>
      <c r="W11" s="43"/>
      <c r="X11" s="43"/>
      <c r="Y11" s="121">
        <v>3.6</v>
      </c>
      <c r="Z11" s="44"/>
      <c r="AA11" s="42"/>
      <c r="AB11" s="115">
        <v>4</v>
      </c>
    </row>
    <row r="12" spans="1:28" ht="16.5" thickBot="1">
      <c r="A12" s="15" t="s">
        <v>5</v>
      </c>
      <c r="B12" s="24">
        <f>B11*B8</f>
        <v>46000</v>
      </c>
      <c r="C12" s="48"/>
      <c r="D12" s="49"/>
      <c r="E12" s="11">
        <f>E11*B8</f>
        <v>0</v>
      </c>
      <c r="F12" s="11">
        <f>F11*B8</f>
        <v>0</v>
      </c>
      <c r="G12" s="27">
        <f>G11*B8</f>
        <v>46000</v>
      </c>
      <c r="H12" s="11">
        <f>H11*B8</f>
        <v>51750</v>
      </c>
      <c r="I12" s="11">
        <f>I11*B8</f>
        <v>0</v>
      </c>
      <c r="J12" s="220">
        <f>J11*B8</f>
        <v>0</v>
      </c>
      <c r="K12" s="221"/>
      <c r="L12" s="222"/>
      <c r="M12" s="27">
        <f>H12</f>
        <v>51750</v>
      </c>
      <c r="N12" s="220">
        <f>N11*B8</f>
        <v>41400</v>
      </c>
      <c r="O12" s="222"/>
      <c r="P12" s="24"/>
      <c r="Q12" s="25"/>
      <c r="R12" s="26"/>
      <c r="S12" s="45"/>
      <c r="T12" s="25"/>
      <c r="U12" s="26"/>
      <c r="V12" s="45"/>
      <c r="W12" s="25"/>
      <c r="X12" s="25"/>
      <c r="Y12" s="78">
        <f>N12</f>
        <v>41400</v>
      </c>
      <c r="Z12" s="26"/>
      <c r="AA12" s="45"/>
      <c r="AB12" s="116">
        <f>AB11*B8</f>
        <v>46000</v>
      </c>
    </row>
    <row r="13" spans="1:28" ht="15.75" thickTop="1">
      <c r="A13" s="271" t="s">
        <v>19</v>
      </c>
      <c r="B13" s="236" t="s">
        <v>48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2"/>
      <c r="AB13" s="226"/>
    </row>
    <row r="14" spans="1:28" ht="15.75" thickBot="1">
      <c r="A14" s="274"/>
      <c r="B14" s="186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4"/>
      <c r="AB14" s="227"/>
    </row>
    <row r="15" spans="1:28" ht="16.5" thickBot="1">
      <c r="A15" s="14" t="s">
        <v>3</v>
      </c>
      <c r="B15" s="184">
        <v>550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185"/>
      <c r="AB15" s="23"/>
    </row>
    <row r="16" spans="1:28" ht="15">
      <c r="A16" s="273" t="s">
        <v>18</v>
      </c>
      <c r="B16" s="211" t="s">
        <v>26</v>
      </c>
      <c r="C16" s="212"/>
      <c r="D16" s="212"/>
      <c r="E16" s="212"/>
      <c r="F16" s="212"/>
      <c r="G16" s="213"/>
      <c r="H16" s="211" t="s">
        <v>42</v>
      </c>
      <c r="I16" s="212"/>
      <c r="J16" s="212"/>
      <c r="K16" s="212"/>
      <c r="L16" s="212"/>
      <c r="M16" s="212"/>
      <c r="N16" s="213"/>
      <c r="O16" s="211" t="s">
        <v>36</v>
      </c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3"/>
      <c r="AB16" s="228"/>
    </row>
    <row r="17" spans="1:28" ht="15.75" thickBot="1">
      <c r="A17" s="274"/>
      <c r="B17" s="214"/>
      <c r="C17" s="215"/>
      <c r="D17" s="215"/>
      <c r="E17" s="215"/>
      <c r="F17" s="215"/>
      <c r="G17" s="216"/>
      <c r="H17" s="214"/>
      <c r="I17" s="215"/>
      <c r="J17" s="215"/>
      <c r="K17" s="215"/>
      <c r="L17" s="215"/>
      <c r="M17" s="215"/>
      <c r="N17" s="216"/>
      <c r="O17" s="214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6"/>
      <c r="AB17" s="227"/>
    </row>
    <row r="18" spans="1:28" ht="16.5" thickBot="1">
      <c r="A18" s="14" t="s">
        <v>6</v>
      </c>
      <c r="B18" s="118">
        <v>65</v>
      </c>
      <c r="C18" s="22"/>
      <c r="D18" s="184"/>
      <c r="E18" s="185"/>
      <c r="F18" s="18"/>
      <c r="G18" s="119">
        <v>65</v>
      </c>
      <c r="H18" s="120">
        <v>75</v>
      </c>
      <c r="I18" s="18">
        <v>0</v>
      </c>
      <c r="J18" s="184"/>
      <c r="K18" s="185"/>
      <c r="L18" s="278">
        <v>75</v>
      </c>
      <c r="M18" s="279"/>
      <c r="N18" s="280"/>
      <c r="O18" s="118">
        <v>68</v>
      </c>
      <c r="P18" s="22"/>
      <c r="Q18" s="35">
        <v>55</v>
      </c>
      <c r="R18" s="64"/>
      <c r="S18" s="10"/>
      <c r="T18" s="184"/>
      <c r="U18" s="210"/>
      <c r="V18" s="185"/>
      <c r="W18" s="42"/>
      <c r="X18" s="43"/>
      <c r="Y18" s="121">
        <v>68</v>
      </c>
      <c r="Z18" s="43"/>
      <c r="AA18" s="44"/>
      <c r="AB18" s="117">
        <v>69</v>
      </c>
    </row>
    <row r="19" spans="1:28" ht="16.5" thickBot="1">
      <c r="A19" s="15" t="s">
        <v>5</v>
      </c>
      <c r="B19" s="24">
        <f>B18*B15</f>
        <v>35750</v>
      </c>
      <c r="C19" s="26"/>
      <c r="D19" s="220">
        <f>D18*B15</f>
        <v>0</v>
      </c>
      <c r="E19" s="222"/>
      <c r="F19" s="11">
        <f>F18*B15</f>
        <v>0</v>
      </c>
      <c r="G19" s="27">
        <f>G18*B15</f>
        <v>35750</v>
      </c>
      <c r="H19" s="11">
        <f>H18*B15</f>
        <v>41250</v>
      </c>
      <c r="I19" s="11">
        <f>I18*B15</f>
        <v>0</v>
      </c>
      <c r="J19" s="220">
        <f>J18*B15</f>
        <v>0</v>
      </c>
      <c r="K19" s="222"/>
      <c r="L19" s="275">
        <f>L18*B15</f>
        <v>41250</v>
      </c>
      <c r="M19" s="276"/>
      <c r="N19" s="277"/>
      <c r="O19" s="24">
        <f>O18*B15</f>
        <v>37400</v>
      </c>
      <c r="P19" s="26">
        <f>P18*B15</f>
        <v>0</v>
      </c>
      <c r="Q19" s="59"/>
      <c r="R19" s="63">
        <f>R18*B15</f>
        <v>0</v>
      </c>
      <c r="S19" s="60"/>
      <c r="T19" s="220"/>
      <c r="U19" s="221"/>
      <c r="V19" s="222"/>
      <c r="W19" s="45"/>
      <c r="X19" s="25"/>
      <c r="Y19" s="78">
        <f>Y18*B15</f>
        <v>37400</v>
      </c>
      <c r="Z19" s="25"/>
      <c r="AA19" s="26"/>
      <c r="AB19" s="29">
        <f>AB18*B15</f>
        <v>37950</v>
      </c>
    </row>
    <row r="20" spans="1:28" ht="16.5" thickTop="1">
      <c r="A20" s="187" t="s">
        <v>7</v>
      </c>
      <c r="B20" s="223"/>
      <c r="C20" s="84"/>
      <c r="D20" s="236"/>
      <c r="E20" s="237"/>
      <c r="F20" s="223"/>
      <c r="G20" s="182"/>
      <c r="H20" s="223"/>
      <c r="I20" s="223"/>
      <c r="J20" s="236"/>
      <c r="K20" s="237"/>
      <c r="L20" s="176"/>
      <c r="M20" s="177"/>
      <c r="N20" s="178"/>
      <c r="O20" s="223"/>
      <c r="P20" s="223"/>
      <c r="Q20" s="85"/>
      <c r="R20" s="168"/>
      <c r="S20" s="86"/>
      <c r="T20" s="236"/>
      <c r="U20" s="247"/>
      <c r="V20" s="237"/>
      <c r="W20" s="176"/>
      <c r="X20" s="177"/>
      <c r="Y20" s="177"/>
      <c r="Z20" s="177"/>
      <c r="AA20" s="178"/>
      <c r="AB20" s="226"/>
    </row>
    <row r="21" spans="1:28" ht="16.5" thickBot="1">
      <c r="A21" s="270"/>
      <c r="B21" s="225"/>
      <c r="C21" s="83"/>
      <c r="D21" s="238"/>
      <c r="E21" s="239"/>
      <c r="F21" s="224"/>
      <c r="G21" s="183"/>
      <c r="H21" s="224"/>
      <c r="I21" s="224"/>
      <c r="J21" s="238"/>
      <c r="K21" s="239"/>
      <c r="L21" s="179"/>
      <c r="M21" s="180"/>
      <c r="N21" s="181"/>
      <c r="O21" s="225"/>
      <c r="P21" s="225"/>
      <c r="Q21" s="87"/>
      <c r="R21" s="169"/>
      <c r="S21" s="88"/>
      <c r="T21" s="238"/>
      <c r="U21" s="248"/>
      <c r="V21" s="239"/>
      <c r="W21" s="179"/>
      <c r="X21" s="180"/>
      <c r="Y21" s="180"/>
      <c r="Z21" s="180"/>
      <c r="AA21" s="181"/>
      <c r="AB21" s="267"/>
    </row>
    <row r="22" spans="1:28" ht="27" customHeight="1" thickBot="1" thickTop="1">
      <c r="A22" s="40" t="s">
        <v>8</v>
      </c>
      <c r="B22" s="30"/>
      <c r="C22" s="28"/>
      <c r="D22" s="242"/>
      <c r="E22" s="244"/>
      <c r="F22" s="11"/>
      <c r="G22" s="11"/>
      <c r="H22" s="31"/>
      <c r="I22" s="31"/>
      <c r="J22" s="240"/>
      <c r="K22" s="241"/>
      <c r="L22" s="242"/>
      <c r="M22" s="243"/>
      <c r="N22" s="244"/>
      <c r="O22" s="34"/>
      <c r="P22" s="33"/>
      <c r="Q22" s="61"/>
      <c r="R22" s="62"/>
      <c r="S22" s="62"/>
      <c r="T22" s="240"/>
      <c r="U22" s="249"/>
      <c r="V22" s="241"/>
      <c r="W22" s="32"/>
      <c r="X22" s="58"/>
      <c r="Y22" s="33"/>
      <c r="Z22" s="58"/>
      <c r="AA22" s="33"/>
      <c r="AB22" s="29"/>
    </row>
    <row r="23" spans="1:28" ht="16.5" thickTop="1">
      <c r="A23" s="187" t="s">
        <v>20</v>
      </c>
      <c r="B23" s="182">
        <f>B19+B12</f>
        <v>81750</v>
      </c>
      <c r="C23" s="77"/>
      <c r="D23" s="229">
        <f>D19+E12</f>
        <v>0</v>
      </c>
      <c r="E23" s="231"/>
      <c r="F23" s="182">
        <f>F12</f>
        <v>0</v>
      </c>
      <c r="G23" s="182">
        <f>G19+G12</f>
        <v>81750</v>
      </c>
      <c r="H23" s="170">
        <f>H19+H12</f>
        <v>93000</v>
      </c>
      <c r="I23" s="170">
        <f>I19+I12</f>
        <v>0</v>
      </c>
      <c r="J23" s="176">
        <f>J19+J12</f>
        <v>0</v>
      </c>
      <c r="K23" s="178"/>
      <c r="L23" s="229">
        <f>L19+M12</f>
        <v>93000</v>
      </c>
      <c r="M23" s="230"/>
      <c r="N23" s="231"/>
      <c r="O23" s="170">
        <v>0</v>
      </c>
      <c r="P23" s="170">
        <f>P19+P12</f>
        <v>0</v>
      </c>
      <c r="Q23" s="79"/>
      <c r="R23" s="172">
        <f>R19+R12</f>
        <v>0</v>
      </c>
      <c r="S23" s="80"/>
      <c r="T23" s="176"/>
      <c r="U23" s="177"/>
      <c r="V23" s="178"/>
      <c r="W23" s="229">
        <f>Y19+Y12</f>
        <v>78800</v>
      </c>
      <c r="X23" s="230"/>
      <c r="Y23" s="230"/>
      <c r="Z23" s="230"/>
      <c r="AA23" s="231"/>
      <c r="AB23" s="266">
        <f>AB12+AB19</f>
        <v>83950</v>
      </c>
    </row>
    <row r="24" spans="1:28" ht="16.5" thickBot="1">
      <c r="A24" s="270"/>
      <c r="B24" s="171"/>
      <c r="C24" s="27"/>
      <c r="D24" s="232"/>
      <c r="E24" s="234"/>
      <c r="F24" s="183"/>
      <c r="G24" s="183"/>
      <c r="H24" s="235"/>
      <c r="I24" s="235"/>
      <c r="J24" s="179"/>
      <c r="K24" s="181"/>
      <c r="L24" s="232"/>
      <c r="M24" s="233"/>
      <c r="N24" s="234"/>
      <c r="O24" s="171"/>
      <c r="P24" s="171"/>
      <c r="Q24" s="81"/>
      <c r="R24" s="173"/>
      <c r="S24" s="82"/>
      <c r="T24" s="179"/>
      <c r="U24" s="180"/>
      <c r="V24" s="181"/>
      <c r="W24" s="232"/>
      <c r="X24" s="233"/>
      <c r="Y24" s="233"/>
      <c r="Z24" s="233"/>
      <c r="AA24" s="234"/>
      <c r="AB24" s="267"/>
    </row>
    <row r="25" spans="1:28" ht="0.75" customHeight="1" thickBot="1" thickTop="1">
      <c r="A25" s="105"/>
      <c r="B25" s="106"/>
      <c r="C25" s="103"/>
      <c r="D25" s="107"/>
      <c r="E25" s="108"/>
      <c r="F25" s="99"/>
      <c r="G25" s="104"/>
      <c r="H25" s="107"/>
      <c r="I25" s="107"/>
      <c r="J25" s="99"/>
      <c r="K25" s="103"/>
      <c r="L25" s="107"/>
      <c r="M25" s="108"/>
      <c r="N25" s="109"/>
      <c r="O25" s="110"/>
      <c r="P25" s="110"/>
      <c r="Q25" s="111"/>
      <c r="R25" s="112"/>
      <c r="S25" s="113"/>
      <c r="T25" s="99"/>
      <c r="U25" s="96"/>
      <c r="V25" s="103"/>
      <c r="W25" s="107"/>
      <c r="X25" s="108"/>
      <c r="Y25" s="108"/>
      <c r="Z25" s="108"/>
      <c r="AA25" s="109"/>
      <c r="AB25" s="114"/>
    </row>
    <row r="26" spans="1:28" ht="26.25" customHeight="1" thickTop="1">
      <c r="A26" s="271" t="s">
        <v>9</v>
      </c>
      <c r="B26" s="245">
        <v>40836</v>
      </c>
      <c r="C26" s="6"/>
      <c r="D26" s="50"/>
      <c r="E26" s="245">
        <v>40836</v>
      </c>
      <c r="F26" s="245">
        <v>40836</v>
      </c>
      <c r="G26" s="245">
        <v>40836</v>
      </c>
      <c r="H26" s="245">
        <v>40836</v>
      </c>
      <c r="I26" s="245">
        <v>40836</v>
      </c>
      <c r="J26" s="245">
        <v>40836</v>
      </c>
      <c r="K26" s="53"/>
      <c r="L26" s="17"/>
      <c r="M26" s="245">
        <v>40836</v>
      </c>
      <c r="N26" s="53"/>
      <c r="O26" s="245">
        <v>40836</v>
      </c>
      <c r="P26" s="245">
        <v>40836</v>
      </c>
      <c r="Q26" s="57"/>
      <c r="R26" s="245">
        <v>40836</v>
      </c>
      <c r="S26" s="51"/>
      <c r="T26" s="245">
        <v>40099</v>
      </c>
      <c r="U26" s="198"/>
      <c r="V26" s="199"/>
      <c r="W26" s="7"/>
      <c r="X26" s="36"/>
      <c r="Y26" s="245">
        <v>40836</v>
      </c>
      <c r="Z26" s="36"/>
      <c r="AA26" s="16"/>
      <c r="AB26" s="245">
        <v>40836</v>
      </c>
    </row>
    <row r="27" spans="1:28" ht="23.25" customHeight="1" thickBot="1">
      <c r="A27" s="272"/>
      <c r="B27" s="246"/>
      <c r="C27" s="55"/>
      <c r="D27" s="56"/>
      <c r="E27" s="246"/>
      <c r="F27" s="246"/>
      <c r="G27" s="246"/>
      <c r="H27" s="246"/>
      <c r="I27" s="246"/>
      <c r="J27" s="246"/>
      <c r="K27" s="54"/>
      <c r="L27" s="54"/>
      <c r="M27" s="246"/>
      <c r="N27" s="54"/>
      <c r="O27" s="246"/>
      <c r="P27" s="246"/>
      <c r="Q27" s="54"/>
      <c r="R27" s="246"/>
      <c r="S27" s="52"/>
      <c r="T27" s="246"/>
      <c r="U27" s="306"/>
      <c r="V27" s="307"/>
      <c r="W27" s="12"/>
      <c r="X27" s="13"/>
      <c r="Y27" s="246"/>
      <c r="Z27" s="13"/>
      <c r="AA27" s="11"/>
      <c r="AB27" s="246"/>
    </row>
    <row r="28" spans="1:28" ht="15.75" customHeight="1" thickTop="1">
      <c r="A28" s="187" t="s">
        <v>10</v>
      </c>
      <c r="B28" s="223" t="s">
        <v>39</v>
      </c>
      <c r="C28" s="69"/>
      <c r="D28" s="190" t="s">
        <v>40</v>
      </c>
      <c r="E28" s="192"/>
      <c r="F28" s="223" t="s">
        <v>39</v>
      </c>
      <c r="G28" s="223" t="s">
        <v>31</v>
      </c>
      <c r="H28" s="223" t="s">
        <v>39</v>
      </c>
      <c r="I28" s="223" t="s">
        <v>31</v>
      </c>
      <c r="J28" s="190" t="s">
        <v>39</v>
      </c>
      <c r="K28" s="192"/>
      <c r="L28" s="190" t="s">
        <v>31</v>
      </c>
      <c r="M28" s="191"/>
      <c r="N28" s="192"/>
      <c r="O28" s="195" t="s">
        <v>31</v>
      </c>
      <c r="P28" s="195" t="s">
        <v>31</v>
      </c>
      <c r="Q28" s="7"/>
      <c r="R28" s="195" t="s">
        <v>31</v>
      </c>
      <c r="S28" s="70"/>
      <c r="T28" s="190" t="s">
        <v>24</v>
      </c>
      <c r="U28" s="253"/>
      <c r="V28" s="254"/>
      <c r="W28" s="190" t="s">
        <v>31</v>
      </c>
      <c r="X28" s="191"/>
      <c r="Y28" s="191"/>
      <c r="Z28" s="191"/>
      <c r="AA28" s="192"/>
      <c r="AB28" s="250" t="s">
        <v>31</v>
      </c>
    </row>
    <row r="29" spans="1:28" ht="15.75" customHeight="1">
      <c r="A29" s="188"/>
      <c r="B29" s="268"/>
      <c r="C29" s="71"/>
      <c r="D29" s="260"/>
      <c r="E29" s="262"/>
      <c r="F29" s="268"/>
      <c r="G29" s="268"/>
      <c r="H29" s="268"/>
      <c r="I29" s="268"/>
      <c r="J29" s="260"/>
      <c r="K29" s="262"/>
      <c r="L29" s="260"/>
      <c r="M29" s="261"/>
      <c r="N29" s="262"/>
      <c r="O29" s="196"/>
      <c r="P29" s="196"/>
      <c r="Q29" s="72"/>
      <c r="R29" s="196"/>
      <c r="S29" s="73"/>
      <c r="T29" s="255"/>
      <c r="U29" s="256"/>
      <c r="V29" s="257"/>
      <c r="W29" s="260"/>
      <c r="X29" s="261"/>
      <c r="Y29" s="261"/>
      <c r="Z29" s="261"/>
      <c r="AA29" s="262"/>
      <c r="AB29" s="251"/>
    </row>
    <row r="30" spans="1:28" ht="16.5" thickBot="1">
      <c r="A30" s="294"/>
      <c r="B30" s="269"/>
      <c r="C30" s="74"/>
      <c r="D30" s="263"/>
      <c r="E30" s="265"/>
      <c r="F30" s="269"/>
      <c r="G30" s="269"/>
      <c r="H30" s="269"/>
      <c r="I30" s="269"/>
      <c r="J30" s="260"/>
      <c r="K30" s="262"/>
      <c r="L30" s="260"/>
      <c r="M30" s="305"/>
      <c r="N30" s="262"/>
      <c r="O30" s="197"/>
      <c r="P30" s="197"/>
      <c r="Q30" s="72"/>
      <c r="R30" s="197"/>
      <c r="S30" s="73"/>
      <c r="T30" s="255"/>
      <c r="U30" s="258"/>
      <c r="V30" s="259"/>
      <c r="W30" s="263"/>
      <c r="X30" s="264"/>
      <c r="Y30" s="264"/>
      <c r="Z30" s="264"/>
      <c r="AA30" s="265"/>
      <c r="AB30" s="252"/>
    </row>
    <row r="31" spans="1:28" ht="21.75" customHeight="1" thickTop="1">
      <c r="A31" s="284" t="s">
        <v>23</v>
      </c>
      <c r="B31" s="285"/>
      <c r="C31" s="288" t="s">
        <v>11</v>
      </c>
      <c r="D31" s="289"/>
      <c r="E31" s="289"/>
      <c r="F31" s="289"/>
      <c r="G31" s="290"/>
      <c r="H31" s="299" t="s">
        <v>21</v>
      </c>
      <c r="I31" s="300"/>
      <c r="J31" s="300"/>
      <c r="K31" s="300"/>
      <c r="L31" s="300"/>
      <c r="M31" s="300"/>
      <c r="N31" s="300"/>
      <c r="O31" s="300"/>
      <c r="P31" s="300"/>
      <c r="Q31" s="300"/>
      <c r="R31" s="301"/>
      <c r="S31" s="37"/>
      <c r="T31" s="38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286"/>
      <c r="B32" s="287"/>
      <c r="C32" s="291"/>
      <c r="D32" s="292"/>
      <c r="E32" s="292"/>
      <c r="F32" s="292"/>
      <c r="G32" s="293"/>
      <c r="H32" s="302"/>
      <c r="I32" s="303"/>
      <c r="J32" s="303"/>
      <c r="K32" s="303"/>
      <c r="L32" s="303"/>
      <c r="M32" s="303"/>
      <c r="N32" s="303"/>
      <c r="O32" s="303"/>
      <c r="P32" s="303"/>
      <c r="Q32" s="303"/>
      <c r="R32" s="304"/>
      <c r="S32" s="39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281" t="s">
        <v>14</v>
      </c>
      <c r="B33" s="283"/>
      <c r="C33" s="281" t="s">
        <v>33</v>
      </c>
      <c r="D33" s="282"/>
      <c r="E33" s="282"/>
      <c r="F33" s="282"/>
      <c r="G33" s="283"/>
      <c r="H33" s="281" t="s">
        <v>47</v>
      </c>
      <c r="I33" s="297"/>
      <c r="J33" s="297"/>
      <c r="K33" s="297"/>
      <c r="L33" s="297"/>
      <c r="M33" s="297"/>
      <c r="N33" s="297"/>
      <c r="O33" s="297"/>
      <c r="P33" s="297"/>
      <c r="Q33" s="297"/>
      <c r="R33" s="298"/>
      <c r="S33" s="4"/>
      <c r="T33" s="5"/>
      <c r="U33" s="295"/>
      <c r="V33" s="296"/>
      <c r="W33" s="296"/>
      <c r="X33" s="296"/>
      <c r="Y33" s="296"/>
      <c r="Z33" s="296"/>
      <c r="AA33" s="296"/>
      <c r="AB33" s="296"/>
    </row>
    <row r="34" spans="1:28" ht="16.5" customHeight="1" thickBot="1">
      <c r="A34" s="281" t="s">
        <v>16</v>
      </c>
      <c r="B34" s="283"/>
      <c r="C34" s="281" t="s">
        <v>15</v>
      </c>
      <c r="D34" s="282"/>
      <c r="E34" s="282"/>
      <c r="F34" s="282"/>
      <c r="G34" s="283"/>
      <c r="H34" s="281" t="s">
        <v>45</v>
      </c>
      <c r="I34" s="297"/>
      <c r="J34" s="297"/>
      <c r="K34" s="297"/>
      <c r="L34" s="297"/>
      <c r="M34" s="297"/>
      <c r="N34" s="297"/>
      <c r="O34" s="297"/>
      <c r="P34" s="297"/>
      <c r="Q34" s="297"/>
      <c r="R34" s="298"/>
      <c r="S34" s="4"/>
      <c r="T34" s="5"/>
      <c r="U34" s="295"/>
      <c r="V34" s="296"/>
      <c r="W34" s="296"/>
      <c r="X34" s="296"/>
      <c r="Y34" s="296"/>
      <c r="Z34" s="296"/>
      <c r="AA34" s="296"/>
      <c r="AB34" s="296"/>
    </row>
    <row r="35" spans="1:28" ht="16.5" thickBot="1">
      <c r="A35" s="281" t="s">
        <v>17</v>
      </c>
      <c r="B35" s="283"/>
      <c r="C35" s="281" t="s">
        <v>32</v>
      </c>
      <c r="D35" s="282"/>
      <c r="E35" s="282"/>
      <c r="F35" s="282"/>
      <c r="G35" s="283"/>
      <c r="H35" s="281" t="s">
        <v>46</v>
      </c>
      <c r="I35" s="297"/>
      <c r="J35" s="297"/>
      <c r="K35" s="297"/>
      <c r="L35" s="297"/>
      <c r="M35" s="297"/>
      <c r="N35" s="297"/>
      <c r="O35" s="297"/>
      <c r="P35" s="297"/>
      <c r="Q35" s="297"/>
      <c r="R35" s="298"/>
      <c r="S35" s="4"/>
      <c r="T35" s="5"/>
      <c r="U35" s="295"/>
      <c r="V35" s="296"/>
      <c r="W35" s="296"/>
      <c r="X35" s="296"/>
      <c r="Y35" s="296"/>
      <c r="Z35" s="296"/>
      <c r="AA35" s="296"/>
      <c r="AB35" s="296"/>
    </row>
    <row r="37" spans="1:6" ht="15.75">
      <c r="A37" s="174" t="s">
        <v>37</v>
      </c>
      <c r="B37" s="175"/>
      <c r="C37" s="175"/>
      <c r="D37" s="175"/>
      <c r="E37" s="175"/>
      <c r="F37" s="175"/>
    </row>
    <row r="38" spans="1:12" ht="15.75">
      <c r="A38" s="166" t="s">
        <v>28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</row>
    <row r="39" spans="1:7" ht="15.75">
      <c r="A39" s="166" t="s">
        <v>38</v>
      </c>
      <c r="B39" s="167"/>
      <c r="C39" s="167"/>
      <c r="D39" s="167"/>
      <c r="E39" s="167"/>
      <c r="F39" s="167"/>
      <c r="G39" s="167"/>
    </row>
  </sheetData>
  <sheetProtection/>
  <mergeCells count="126">
    <mergeCell ref="A1:AB1"/>
    <mergeCell ref="A2:G2"/>
    <mergeCell ref="M2:AB2"/>
    <mergeCell ref="B20:B21"/>
    <mergeCell ref="AB3:AB5"/>
    <mergeCell ref="Y3:Y5"/>
    <mergeCell ref="AB20:AB21"/>
    <mergeCell ref="P20:P21"/>
    <mergeCell ref="J11:L11"/>
    <mergeCell ref="N11:O11"/>
    <mergeCell ref="H35:R35"/>
    <mergeCell ref="H31:R32"/>
    <mergeCell ref="J28:K30"/>
    <mergeCell ref="W20:AA21"/>
    <mergeCell ref="W23:AA24"/>
    <mergeCell ref="AB26:AB27"/>
    <mergeCell ref="L28:N30"/>
    <mergeCell ref="T26:V27"/>
    <mergeCell ref="P26:P27"/>
    <mergeCell ref="M26:M27"/>
    <mergeCell ref="A35:B35"/>
    <mergeCell ref="C35:G35"/>
    <mergeCell ref="A33:B33"/>
    <mergeCell ref="C33:G33"/>
    <mergeCell ref="A34:B34"/>
    <mergeCell ref="U35:AB35"/>
    <mergeCell ref="U33:AB33"/>
    <mergeCell ref="U34:AB34"/>
    <mergeCell ref="H33:R33"/>
    <mergeCell ref="H34:R34"/>
    <mergeCell ref="C34:G34"/>
    <mergeCell ref="A31:B32"/>
    <mergeCell ref="C31:G32"/>
    <mergeCell ref="A28:A30"/>
    <mergeCell ref="G28:G30"/>
    <mergeCell ref="B28:B30"/>
    <mergeCell ref="D28:E30"/>
    <mergeCell ref="A6:A7"/>
    <mergeCell ref="A13:A14"/>
    <mergeCell ref="A9:A10"/>
    <mergeCell ref="A16:A17"/>
    <mergeCell ref="B13:AA14"/>
    <mergeCell ref="L19:N19"/>
    <mergeCell ref="T19:V19"/>
    <mergeCell ref="D18:E18"/>
    <mergeCell ref="J18:K18"/>
    <mergeCell ref="L18:N18"/>
    <mergeCell ref="F26:F27"/>
    <mergeCell ref="G26:G27"/>
    <mergeCell ref="H26:H27"/>
    <mergeCell ref="I26:I27"/>
    <mergeCell ref="A23:A24"/>
    <mergeCell ref="A20:A21"/>
    <mergeCell ref="A26:A27"/>
    <mergeCell ref="B26:B27"/>
    <mergeCell ref="D22:E22"/>
    <mergeCell ref="H20:H21"/>
    <mergeCell ref="R26:R27"/>
    <mergeCell ref="T23:V24"/>
    <mergeCell ref="Y26:Y27"/>
    <mergeCell ref="O26:O27"/>
    <mergeCell ref="B23:B24"/>
    <mergeCell ref="F28:F30"/>
    <mergeCell ref="I28:I30"/>
    <mergeCell ref="H28:H30"/>
    <mergeCell ref="R28:R30"/>
    <mergeCell ref="E26:E27"/>
    <mergeCell ref="J23:K24"/>
    <mergeCell ref="J26:J27"/>
    <mergeCell ref="T20:V21"/>
    <mergeCell ref="T22:V22"/>
    <mergeCell ref="AB28:AB30"/>
    <mergeCell ref="T28:V30"/>
    <mergeCell ref="P28:P30"/>
    <mergeCell ref="O28:O30"/>
    <mergeCell ref="W28:AA30"/>
    <mergeCell ref="AB23:AB24"/>
    <mergeCell ref="L23:N24"/>
    <mergeCell ref="D23:E24"/>
    <mergeCell ref="H23:H24"/>
    <mergeCell ref="I23:I24"/>
    <mergeCell ref="J20:K21"/>
    <mergeCell ref="D20:E21"/>
    <mergeCell ref="F20:F21"/>
    <mergeCell ref="J22:K22"/>
    <mergeCell ref="L22:N22"/>
    <mergeCell ref="G20:G21"/>
    <mergeCell ref="D19:E19"/>
    <mergeCell ref="J19:K19"/>
    <mergeCell ref="I20:I21"/>
    <mergeCell ref="O20:O21"/>
    <mergeCell ref="AB13:AB14"/>
    <mergeCell ref="AB16:AB17"/>
    <mergeCell ref="T18:V18"/>
    <mergeCell ref="J12:L12"/>
    <mergeCell ref="N12:O12"/>
    <mergeCell ref="B15:AA15"/>
    <mergeCell ref="B16:G17"/>
    <mergeCell ref="H16:N17"/>
    <mergeCell ref="O16:AA17"/>
    <mergeCell ref="AB6:AB7"/>
    <mergeCell ref="B8:AA8"/>
    <mergeCell ref="B9:G10"/>
    <mergeCell ref="H9:N10"/>
    <mergeCell ref="O9:AA10"/>
    <mergeCell ref="AB9:AB10"/>
    <mergeCell ref="B6:AA7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5"/>
  <sheetViews>
    <sheetView tabSelected="1" view="pageBreakPreview" zoomScaleSheetLayoutView="100" zoomScalePageLayoutView="0" workbookViewId="0" topLeftCell="A169">
      <selection activeCell="B173" sqref="B173:S174"/>
    </sheetView>
  </sheetViews>
  <sheetFormatPr defaultColWidth="9.140625" defaultRowHeight="15"/>
  <cols>
    <col min="1" max="1" width="21.00390625" style="130" customWidth="1"/>
    <col min="2" max="2" width="13.140625" style="129" customWidth="1"/>
    <col min="3" max="3" width="0.2890625" style="129" hidden="1" customWidth="1"/>
    <col min="4" max="4" width="1.421875" style="129" customWidth="1"/>
    <col min="5" max="5" width="10.7109375" style="129" customWidth="1"/>
    <col min="6" max="6" width="12.421875" style="129" customWidth="1"/>
    <col min="7" max="7" width="15.8515625" style="129" customWidth="1"/>
    <col min="8" max="8" width="14.00390625" style="129" customWidth="1"/>
    <col min="9" max="9" width="13.00390625" style="129" customWidth="1"/>
    <col min="10" max="10" width="11.28125" style="129" customWidth="1"/>
    <col min="11" max="11" width="2.28125" style="129" customWidth="1"/>
    <col min="12" max="12" width="13.8515625" style="129" customWidth="1"/>
    <col min="13" max="13" width="12.421875" style="129" customWidth="1"/>
    <col min="14" max="14" width="0.13671875" style="129" customWidth="1"/>
    <col min="15" max="15" width="12.421875" style="129" customWidth="1"/>
    <col min="16" max="16" width="11.8515625" style="131" customWidth="1"/>
    <col min="17" max="17" width="0.2890625" style="131" customWidth="1"/>
    <col min="18" max="18" width="15.57421875" style="131" customWidth="1"/>
    <col min="19" max="19" width="3.00390625" style="131" hidden="1" customWidth="1"/>
    <col min="20" max="20" width="18.8515625" style="131" customWidth="1"/>
    <col min="21" max="21" width="5.28125" style="131" hidden="1" customWidth="1"/>
    <col min="22" max="30" width="9.140625" style="131" customWidth="1"/>
    <col min="31" max="16384" width="9.140625" style="129" customWidth="1"/>
  </cols>
  <sheetData>
    <row r="1" spans="1:30" ht="15">
      <c r="A1" s="347" t="s">
        <v>74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129"/>
      <c r="V1" s="128"/>
      <c r="W1" s="129"/>
      <c r="X1" s="129"/>
      <c r="Y1" s="129"/>
      <c r="Z1" s="129"/>
      <c r="AA1" s="129"/>
      <c r="AB1" s="129"/>
      <c r="AC1" s="129"/>
      <c r="AD1" s="129"/>
    </row>
    <row r="2" spans="1:30" ht="17.25" customHeight="1" thickBot="1">
      <c r="A2" s="349" t="s">
        <v>75</v>
      </c>
      <c r="B2" s="349"/>
      <c r="C2" s="349"/>
      <c r="D2" s="349"/>
      <c r="E2" s="349"/>
      <c r="F2" s="349"/>
      <c r="G2" s="349"/>
      <c r="H2" s="349"/>
      <c r="I2" s="167"/>
      <c r="J2" s="89"/>
      <c r="K2" s="89"/>
      <c r="L2" s="349" t="s">
        <v>82</v>
      </c>
      <c r="M2" s="349"/>
      <c r="N2" s="349"/>
      <c r="O2" s="349"/>
      <c r="P2" s="349"/>
      <c r="Q2" s="349"/>
      <c r="R2" s="349"/>
      <c r="S2" s="349"/>
      <c r="T2" s="349"/>
      <c r="U2" s="129"/>
      <c r="V2" s="128"/>
      <c r="W2" s="129"/>
      <c r="X2" s="129"/>
      <c r="Y2" s="129"/>
      <c r="Z2" s="129"/>
      <c r="AA2" s="129"/>
      <c r="AB2" s="129"/>
      <c r="AC2" s="129"/>
      <c r="AD2" s="129"/>
    </row>
    <row r="3" spans="1:30" ht="15.75" thickTop="1">
      <c r="A3" s="329" t="s">
        <v>0</v>
      </c>
      <c r="B3" s="352" t="s">
        <v>1</v>
      </c>
      <c r="C3" s="353"/>
      <c r="D3" s="353"/>
      <c r="E3" s="353"/>
      <c r="F3" s="354"/>
      <c r="G3" s="358" t="s">
        <v>29</v>
      </c>
      <c r="H3" s="352" t="s">
        <v>1</v>
      </c>
      <c r="I3" s="353"/>
      <c r="J3" s="353"/>
      <c r="K3" s="354"/>
      <c r="L3" s="358" t="s">
        <v>29</v>
      </c>
      <c r="M3" s="352" t="s">
        <v>1</v>
      </c>
      <c r="N3" s="353"/>
      <c r="O3" s="353"/>
      <c r="P3" s="353"/>
      <c r="Q3" s="354"/>
      <c r="R3" s="352" t="s">
        <v>50</v>
      </c>
      <c r="S3" s="353"/>
      <c r="T3" s="365" t="s">
        <v>30</v>
      </c>
      <c r="U3" s="366"/>
      <c r="V3" s="128"/>
      <c r="W3" s="129"/>
      <c r="X3" s="129"/>
      <c r="Y3" s="129"/>
      <c r="Z3" s="129"/>
      <c r="AA3" s="129"/>
      <c r="AB3" s="129"/>
      <c r="AC3" s="129"/>
      <c r="AD3" s="129"/>
    </row>
    <row r="4" spans="1:30" ht="15.75" thickBot="1">
      <c r="A4" s="350"/>
      <c r="B4" s="355"/>
      <c r="C4" s="356"/>
      <c r="D4" s="356"/>
      <c r="E4" s="356"/>
      <c r="F4" s="357"/>
      <c r="G4" s="359"/>
      <c r="H4" s="355"/>
      <c r="I4" s="356"/>
      <c r="J4" s="356"/>
      <c r="K4" s="357"/>
      <c r="L4" s="359"/>
      <c r="M4" s="355"/>
      <c r="N4" s="356"/>
      <c r="O4" s="356"/>
      <c r="P4" s="356"/>
      <c r="Q4" s="357"/>
      <c r="R4" s="361"/>
      <c r="S4" s="362"/>
      <c r="T4" s="367"/>
      <c r="U4" s="368"/>
      <c r="V4" s="128"/>
      <c r="W4" s="129"/>
      <c r="X4" s="129"/>
      <c r="Y4" s="129"/>
      <c r="Z4" s="129"/>
      <c r="AA4" s="129"/>
      <c r="AB4" s="129"/>
      <c r="AC4" s="129"/>
      <c r="AD4" s="129"/>
    </row>
    <row r="5" spans="1:30" ht="16.5" thickBot="1">
      <c r="A5" s="351"/>
      <c r="B5" s="370">
        <v>1</v>
      </c>
      <c r="C5" s="371"/>
      <c r="D5" s="370">
        <v>2</v>
      </c>
      <c r="E5" s="371"/>
      <c r="F5" s="91">
        <v>3</v>
      </c>
      <c r="G5" s="360"/>
      <c r="H5" s="91">
        <v>1</v>
      </c>
      <c r="I5" s="91">
        <v>2</v>
      </c>
      <c r="J5" s="370">
        <v>3</v>
      </c>
      <c r="K5" s="371"/>
      <c r="L5" s="360"/>
      <c r="M5" s="370">
        <v>1</v>
      </c>
      <c r="N5" s="371"/>
      <c r="O5" s="91">
        <v>2</v>
      </c>
      <c r="P5" s="370">
        <v>3</v>
      </c>
      <c r="Q5" s="371"/>
      <c r="R5" s="363"/>
      <c r="S5" s="364"/>
      <c r="T5" s="369"/>
      <c r="U5" s="313"/>
      <c r="V5" s="128"/>
      <c r="W5" s="129"/>
      <c r="X5" s="129"/>
      <c r="Y5" s="129"/>
      <c r="Z5" s="129"/>
      <c r="AA5" s="129"/>
      <c r="AB5" s="129"/>
      <c r="AC5" s="129"/>
      <c r="AD5" s="129"/>
    </row>
    <row r="6" spans="1:30" ht="15">
      <c r="A6" s="374" t="s">
        <v>19</v>
      </c>
      <c r="B6" s="352" t="s">
        <v>101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78"/>
      <c r="U6" s="379"/>
      <c r="V6" s="128"/>
      <c r="W6" s="129"/>
      <c r="X6" s="129"/>
      <c r="Y6" s="129"/>
      <c r="Z6" s="129"/>
      <c r="AA6" s="129"/>
      <c r="AB6" s="129"/>
      <c r="AC6" s="129"/>
      <c r="AD6" s="129"/>
    </row>
    <row r="7" spans="1:30" ht="15">
      <c r="A7" s="375"/>
      <c r="B7" s="376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80"/>
      <c r="U7" s="381"/>
      <c r="V7" s="128"/>
      <c r="W7" s="129"/>
      <c r="X7" s="129"/>
      <c r="Y7" s="129"/>
      <c r="Z7" s="129"/>
      <c r="AA7" s="129"/>
      <c r="AB7" s="129"/>
      <c r="AC7" s="129"/>
      <c r="AD7" s="129"/>
    </row>
    <row r="8" spans="1:30" ht="15.75" thickBot="1">
      <c r="A8" s="274"/>
      <c r="B8" s="355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82"/>
      <c r="U8" s="383"/>
      <c r="V8" s="128"/>
      <c r="W8" s="129"/>
      <c r="X8" s="129"/>
      <c r="Y8" s="129"/>
      <c r="Z8" s="129"/>
      <c r="AA8" s="129"/>
      <c r="AB8" s="129"/>
      <c r="AC8" s="129"/>
      <c r="AD8" s="129"/>
    </row>
    <row r="9" spans="1:30" ht="19.5" customHeight="1" thickBot="1">
      <c r="A9" s="94" t="s">
        <v>51</v>
      </c>
      <c r="B9" s="370">
        <v>700</v>
      </c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5"/>
      <c r="U9" s="386"/>
      <c r="V9" s="128"/>
      <c r="W9" s="129"/>
      <c r="X9" s="129"/>
      <c r="Y9" s="129"/>
      <c r="Z9" s="129"/>
      <c r="AA9" s="129"/>
      <c r="AB9" s="129"/>
      <c r="AC9" s="129"/>
      <c r="AD9" s="129"/>
    </row>
    <row r="10" spans="1:30" ht="14.25" customHeight="1" thickTop="1">
      <c r="A10" s="374" t="s">
        <v>18</v>
      </c>
      <c r="B10" s="476" t="s">
        <v>85</v>
      </c>
      <c r="C10" s="477"/>
      <c r="D10" s="477"/>
      <c r="E10" s="477"/>
      <c r="F10" s="477"/>
      <c r="G10" s="478"/>
      <c r="H10" s="352" t="s">
        <v>69</v>
      </c>
      <c r="I10" s="353"/>
      <c r="J10" s="353"/>
      <c r="K10" s="353"/>
      <c r="L10" s="354"/>
      <c r="M10" s="236" t="s">
        <v>84</v>
      </c>
      <c r="N10" s="247"/>
      <c r="O10" s="247"/>
      <c r="P10" s="247"/>
      <c r="Q10" s="247"/>
      <c r="R10" s="237"/>
      <c r="S10" s="133"/>
      <c r="T10" s="378"/>
      <c r="U10" s="379"/>
      <c r="V10" s="128"/>
      <c r="W10" s="129"/>
      <c r="X10" s="129"/>
      <c r="Y10" s="129"/>
      <c r="Z10" s="129"/>
      <c r="AA10" s="129"/>
      <c r="AB10" s="129"/>
      <c r="AC10" s="129"/>
      <c r="AD10" s="129"/>
    </row>
    <row r="11" spans="1:30" ht="15" customHeight="1" thickBot="1">
      <c r="A11" s="274"/>
      <c r="B11" s="428"/>
      <c r="C11" s="429"/>
      <c r="D11" s="429"/>
      <c r="E11" s="429"/>
      <c r="F11" s="429"/>
      <c r="G11" s="430"/>
      <c r="H11" s="387"/>
      <c r="I11" s="388"/>
      <c r="J11" s="388"/>
      <c r="K11" s="388"/>
      <c r="L11" s="389"/>
      <c r="M11" s="238"/>
      <c r="N11" s="248"/>
      <c r="O11" s="248"/>
      <c r="P11" s="248"/>
      <c r="Q11" s="248"/>
      <c r="R11" s="239"/>
      <c r="S11" s="125"/>
      <c r="T11" s="382"/>
      <c r="U11" s="383"/>
      <c r="V11" s="128"/>
      <c r="W11" s="129"/>
      <c r="X11" s="129"/>
      <c r="Y11" s="129"/>
      <c r="Z11" s="129"/>
      <c r="AA11" s="129"/>
      <c r="AB11" s="129"/>
      <c r="AC11" s="129"/>
      <c r="AD11" s="129"/>
    </row>
    <row r="12" spans="1:30" ht="16.5" thickBot="1">
      <c r="A12" s="94" t="s">
        <v>4</v>
      </c>
      <c r="B12" s="390">
        <v>35</v>
      </c>
      <c r="C12" s="391"/>
      <c r="D12" s="392"/>
      <c r="E12" s="91"/>
      <c r="F12" s="91"/>
      <c r="G12" s="119">
        <v>35</v>
      </c>
      <c r="H12" s="123">
        <v>40</v>
      </c>
      <c r="I12" s="91"/>
      <c r="J12" s="91"/>
      <c r="K12" s="393">
        <v>40</v>
      </c>
      <c r="L12" s="394"/>
      <c r="M12" s="395">
        <v>35</v>
      </c>
      <c r="N12" s="396"/>
      <c r="O12" s="91"/>
      <c r="P12" s="370"/>
      <c r="Q12" s="371"/>
      <c r="R12" s="278">
        <v>35</v>
      </c>
      <c r="S12" s="279"/>
      <c r="T12" s="397">
        <v>36</v>
      </c>
      <c r="U12" s="398"/>
      <c r="V12" s="128"/>
      <c r="W12" s="129"/>
      <c r="X12" s="129"/>
      <c r="Y12" s="129"/>
      <c r="Z12" s="129"/>
      <c r="AA12" s="129"/>
      <c r="AB12" s="129"/>
      <c r="AC12" s="129"/>
      <c r="AD12" s="129"/>
    </row>
    <row r="13" spans="1:30" ht="16.5" thickBot="1">
      <c r="A13" s="95" t="s">
        <v>5</v>
      </c>
      <c r="B13" s="403">
        <f>B9*B12</f>
        <v>24500</v>
      </c>
      <c r="C13" s="404"/>
      <c r="D13" s="405"/>
      <c r="E13" s="83">
        <f>E12*B9</f>
        <v>0</v>
      </c>
      <c r="F13" s="83">
        <f>F12*B9</f>
        <v>0</v>
      </c>
      <c r="G13" s="27">
        <f>G12*B9</f>
        <v>24500</v>
      </c>
      <c r="H13" s="83">
        <f>H12*B9</f>
        <v>28000</v>
      </c>
      <c r="I13" s="83">
        <f>I12*B9</f>
        <v>0</v>
      </c>
      <c r="J13" s="83">
        <f>J12*B9</f>
        <v>0</v>
      </c>
      <c r="K13" s="275">
        <f>K12*B9</f>
        <v>28000</v>
      </c>
      <c r="L13" s="277"/>
      <c r="M13" s="403">
        <f>M12*B9</f>
        <v>24500</v>
      </c>
      <c r="N13" s="405"/>
      <c r="O13" s="83">
        <f>O12*B9</f>
        <v>0</v>
      </c>
      <c r="P13" s="403">
        <f>P12*B9</f>
        <v>0</v>
      </c>
      <c r="Q13" s="405"/>
      <c r="R13" s="275">
        <f>R12*B9</f>
        <v>24500</v>
      </c>
      <c r="S13" s="276"/>
      <c r="T13" s="372">
        <f>T12*B9</f>
        <v>25200</v>
      </c>
      <c r="U13" s="373"/>
      <c r="V13" s="128"/>
      <c r="W13" s="129"/>
      <c r="X13" s="129"/>
      <c r="Y13" s="129"/>
      <c r="Z13" s="129"/>
      <c r="AA13" s="129"/>
      <c r="AB13" s="129"/>
      <c r="AC13" s="129"/>
      <c r="AD13" s="129"/>
    </row>
    <row r="14" spans="1:30" ht="15" customHeight="1" thickTop="1">
      <c r="A14" s="329" t="s">
        <v>19</v>
      </c>
      <c r="B14" s="236" t="s">
        <v>102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399"/>
      <c r="U14" s="400"/>
      <c r="V14" s="128"/>
      <c r="W14" s="129"/>
      <c r="X14" s="129"/>
      <c r="Y14" s="129"/>
      <c r="Z14" s="129"/>
      <c r="AA14" s="129"/>
      <c r="AB14" s="129"/>
      <c r="AC14" s="129"/>
      <c r="AD14" s="129"/>
    </row>
    <row r="15" spans="1:30" ht="15.75">
      <c r="A15" s="375"/>
      <c r="B15" s="376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380"/>
      <c r="U15" s="381"/>
      <c r="V15" s="128"/>
      <c r="W15" s="129"/>
      <c r="X15" s="129"/>
      <c r="Y15" s="129"/>
      <c r="Z15" s="129"/>
      <c r="AA15" s="129"/>
      <c r="AB15" s="129"/>
      <c r="AC15" s="129"/>
      <c r="AD15" s="129"/>
    </row>
    <row r="16" spans="1:30" ht="0.75" customHeight="1" thickBot="1">
      <c r="A16" s="274"/>
      <c r="B16" s="214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382"/>
      <c r="U16" s="383"/>
      <c r="V16" s="128"/>
      <c r="W16" s="129"/>
      <c r="X16" s="129"/>
      <c r="Y16" s="129"/>
      <c r="Z16" s="129"/>
      <c r="AA16" s="129"/>
      <c r="AB16" s="129"/>
      <c r="AC16" s="129"/>
      <c r="AD16" s="129"/>
    </row>
    <row r="17" spans="1:30" ht="21" customHeight="1" thickBot="1">
      <c r="A17" s="94" t="s">
        <v>53</v>
      </c>
      <c r="B17" s="370">
        <v>390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5"/>
      <c r="U17" s="386"/>
      <c r="V17" s="128"/>
      <c r="W17" s="129"/>
      <c r="X17" s="129"/>
      <c r="Y17" s="129"/>
      <c r="Z17" s="129"/>
      <c r="AA17" s="129"/>
      <c r="AB17" s="129"/>
      <c r="AC17" s="129"/>
      <c r="AD17" s="129"/>
    </row>
    <row r="18" spans="1:30" ht="15.75" customHeight="1" thickTop="1">
      <c r="A18" s="374" t="s">
        <v>18</v>
      </c>
      <c r="B18" s="476" t="s">
        <v>99</v>
      </c>
      <c r="C18" s="477"/>
      <c r="D18" s="477"/>
      <c r="E18" s="477"/>
      <c r="F18" s="477"/>
      <c r="G18" s="478"/>
      <c r="H18" s="352" t="s">
        <v>52</v>
      </c>
      <c r="I18" s="353"/>
      <c r="J18" s="353"/>
      <c r="K18" s="353"/>
      <c r="L18" s="354"/>
      <c r="M18" s="236" t="s">
        <v>86</v>
      </c>
      <c r="N18" s="247"/>
      <c r="O18" s="247"/>
      <c r="P18" s="247"/>
      <c r="Q18" s="247"/>
      <c r="R18" s="237"/>
      <c r="S18" s="134"/>
      <c r="T18" s="378"/>
      <c r="U18" s="379"/>
      <c r="V18" s="128"/>
      <c r="W18" s="129"/>
      <c r="X18" s="129"/>
      <c r="Y18" s="129"/>
      <c r="Z18" s="129"/>
      <c r="AA18" s="129"/>
      <c r="AB18" s="129"/>
      <c r="AC18" s="129"/>
      <c r="AD18" s="129"/>
    </row>
    <row r="19" spans="1:30" ht="15.75" customHeight="1" thickBot="1">
      <c r="A19" s="274"/>
      <c r="B19" s="428"/>
      <c r="C19" s="429"/>
      <c r="D19" s="429"/>
      <c r="E19" s="429"/>
      <c r="F19" s="429"/>
      <c r="G19" s="430"/>
      <c r="H19" s="355"/>
      <c r="I19" s="356"/>
      <c r="J19" s="356"/>
      <c r="K19" s="356"/>
      <c r="L19" s="357"/>
      <c r="M19" s="238"/>
      <c r="N19" s="248"/>
      <c r="O19" s="248"/>
      <c r="P19" s="248"/>
      <c r="Q19" s="248"/>
      <c r="R19" s="239"/>
      <c r="S19" s="135"/>
      <c r="T19" s="382"/>
      <c r="U19" s="383"/>
      <c r="V19" s="128"/>
      <c r="W19" s="129"/>
      <c r="X19" s="129"/>
      <c r="Y19" s="129"/>
      <c r="Z19" s="129"/>
      <c r="AA19" s="129"/>
      <c r="AB19" s="129"/>
      <c r="AC19" s="129"/>
      <c r="AD19" s="129"/>
    </row>
    <row r="20" spans="1:30" ht="16.5" thickBot="1">
      <c r="A20" s="94" t="s">
        <v>6</v>
      </c>
      <c r="B20" s="390">
        <v>40</v>
      </c>
      <c r="C20" s="392"/>
      <c r="D20" s="355"/>
      <c r="E20" s="357"/>
      <c r="F20" s="91"/>
      <c r="G20" s="119">
        <v>40</v>
      </c>
      <c r="H20" s="123">
        <v>45</v>
      </c>
      <c r="I20" s="91"/>
      <c r="J20" s="370"/>
      <c r="K20" s="371"/>
      <c r="L20" s="119">
        <v>45</v>
      </c>
      <c r="M20" s="123">
        <v>33</v>
      </c>
      <c r="N20" s="370"/>
      <c r="O20" s="371"/>
      <c r="P20" s="370"/>
      <c r="Q20" s="371"/>
      <c r="R20" s="278">
        <v>33</v>
      </c>
      <c r="S20" s="279"/>
      <c r="T20" s="397">
        <v>39</v>
      </c>
      <c r="U20" s="398"/>
      <c r="V20" s="128"/>
      <c r="W20" s="129"/>
      <c r="X20" s="129"/>
      <c r="Y20" s="129"/>
      <c r="Z20" s="129"/>
      <c r="AA20" s="129"/>
      <c r="AB20" s="129"/>
      <c r="AC20" s="129"/>
      <c r="AD20" s="129"/>
    </row>
    <row r="21" spans="1:30" ht="16.5" thickBot="1">
      <c r="A21" s="95" t="s">
        <v>5</v>
      </c>
      <c r="B21" s="403">
        <f>B20*B17</f>
        <v>15600</v>
      </c>
      <c r="C21" s="405"/>
      <c r="D21" s="403">
        <f>D20*B17</f>
        <v>0</v>
      </c>
      <c r="E21" s="405"/>
      <c r="F21" s="83">
        <f>F20*B17</f>
        <v>0</v>
      </c>
      <c r="G21" s="27">
        <f>G20*B17</f>
        <v>15600</v>
      </c>
      <c r="H21" s="83">
        <f>H20*B17</f>
        <v>17550</v>
      </c>
      <c r="I21" s="83">
        <f>I20*B17</f>
        <v>0</v>
      </c>
      <c r="J21" s="403">
        <f>J20*B17</f>
        <v>0</v>
      </c>
      <c r="K21" s="405"/>
      <c r="L21" s="27">
        <f>L20*B17</f>
        <v>17550</v>
      </c>
      <c r="M21" s="83">
        <f>M20*B17</f>
        <v>12870</v>
      </c>
      <c r="N21" s="403">
        <f>N20*B17</f>
        <v>0</v>
      </c>
      <c r="O21" s="405"/>
      <c r="P21" s="403">
        <v>0</v>
      </c>
      <c r="Q21" s="405"/>
      <c r="R21" s="275">
        <f>R20*B17</f>
        <v>12870</v>
      </c>
      <c r="S21" s="276"/>
      <c r="T21" s="406">
        <f>T20*B17</f>
        <v>15210</v>
      </c>
      <c r="U21" s="407"/>
      <c r="V21" s="128"/>
      <c r="W21" s="129"/>
      <c r="X21" s="129"/>
      <c r="Y21" s="129"/>
      <c r="Z21" s="129"/>
      <c r="AA21" s="129"/>
      <c r="AB21" s="129"/>
      <c r="AC21" s="129"/>
      <c r="AD21" s="129"/>
    </row>
    <row r="22" spans="1:30" ht="15.75" thickTop="1">
      <c r="A22" s="329" t="s">
        <v>19</v>
      </c>
      <c r="B22" s="236" t="s">
        <v>103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37"/>
      <c r="T22" s="409"/>
      <c r="U22" s="381"/>
      <c r="V22" s="128"/>
      <c r="W22" s="129"/>
      <c r="X22" s="129"/>
      <c r="Y22" s="129"/>
      <c r="Z22" s="129"/>
      <c r="AA22" s="129"/>
      <c r="AB22" s="129"/>
      <c r="AC22" s="129"/>
      <c r="AD22" s="129"/>
    </row>
    <row r="23" spans="1:30" ht="15">
      <c r="A23" s="375"/>
      <c r="B23" s="376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408"/>
      <c r="T23" s="409"/>
      <c r="U23" s="381"/>
      <c r="V23" s="128"/>
      <c r="W23" s="129"/>
      <c r="X23" s="129"/>
      <c r="Y23" s="129"/>
      <c r="Z23" s="129"/>
      <c r="AA23" s="129"/>
      <c r="AB23" s="129"/>
      <c r="AC23" s="129"/>
      <c r="AD23" s="129"/>
    </row>
    <row r="24" spans="1:30" ht="15.75" thickBot="1">
      <c r="A24" s="330"/>
      <c r="B24" s="23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39"/>
      <c r="T24" s="179"/>
      <c r="U24" s="410"/>
      <c r="V24" s="128"/>
      <c r="W24" s="129"/>
      <c r="X24" s="129"/>
      <c r="Y24" s="129"/>
      <c r="Z24" s="129"/>
      <c r="AA24" s="129"/>
      <c r="AB24" s="129"/>
      <c r="AC24" s="129"/>
      <c r="AD24" s="129"/>
    </row>
    <row r="25" spans="1:30" ht="18.75" customHeight="1" thickBot="1" thickTop="1">
      <c r="A25" s="95" t="s">
        <v>53</v>
      </c>
      <c r="B25" s="320">
        <v>1100</v>
      </c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21"/>
      <c r="T25" s="322"/>
      <c r="U25" s="411"/>
      <c r="V25" s="128"/>
      <c r="W25" s="129"/>
      <c r="X25" s="129"/>
      <c r="Y25" s="129"/>
      <c r="Z25" s="129"/>
      <c r="AA25" s="129"/>
      <c r="AB25" s="129"/>
      <c r="AC25" s="129"/>
      <c r="AD25" s="129"/>
    </row>
    <row r="26" spans="1:30" ht="15" customHeight="1" thickTop="1">
      <c r="A26" s="329" t="s">
        <v>18</v>
      </c>
      <c r="B26" s="425" t="s">
        <v>85</v>
      </c>
      <c r="C26" s="426"/>
      <c r="D26" s="426"/>
      <c r="E26" s="426"/>
      <c r="F26" s="426"/>
      <c r="G26" s="427"/>
      <c r="H26" s="352" t="s">
        <v>70</v>
      </c>
      <c r="I26" s="353"/>
      <c r="J26" s="353"/>
      <c r="K26" s="353"/>
      <c r="L26" s="354"/>
      <c r="M26" s="236" t="s">
        <v>84</v>
      </c>
      <c r="N26" s="247"/>
      <c r="O26" s="247"/>
      <c r="P26" s="247"/>
      <c r="Q26" s="247"/>
      <c r="R26" s="237"/>
      <c r="S26" s="133"/>
      <c r="T26" s="176"/>
      <c r="U26" s="400"/>
      <c r="V26" s="128"/>
      <c r="W26" s="129"/>
      <c r="X26" s="129"/>
      <c r="Y26" s="129"/>
      <c r="Z26" s="129"/>
      <c r="AA26" s="129"/>
      <c r="AB26" s="129"/>
      <c r="AC26" s="129"/>
      <c r="AD26" s="129"/>
    </row>
    <row r="27" spans="1:30" ht="15" customHeight="1" thickBot="1">
      <c r="A27" s="330"/>
      <c r="B27" s="428"/>
      <c r="C27" s="429"/>
      <c r="D27" s="429"/>
      <c r="E27" s="429"/>
      <c r="F27" s="429"/>
      <c r="G27" s="430"/>
      <c r="H27" s="355"/>
      <c r="I27" s="356"/>
      <c r="J27" s="356"/>
      <c r="K27" s="356"/>
      <c r="L27" s="357"/>
      <c r="M27" s="238"/>
      <c r="N27" s="248"/>
      <c r="O27" s="248"/>
      <c r="P27" s="248"/>
      <c r="Q27" s="248"/>
      <c r="R27" s="239"/>
      <c r="S27" s="125"/>
      <c r="T27" s="179"/>
      <c r="U27" s="410"/>
      <c r="V27" s="128"/>
      <c r="W27" s="129"/>
      <c r="X27" s="129"/>
      <c r="Y27" s="129"/>
      <c r="Z27" s="129"/>
      <c r="AA27" s="129"/>
      <c r="AB27" s="129"/>
      <c r="AC27" s="129"/>
      <c r="AD27" s="129"/>
    </row>
    <row r="28" spans="1:30" ht="17.25" thickBot="1" thickTop="1">
      <c r="A28" s="95" t="s">
        <v>6</v>
      </c>
      <c r="B28" s="412">
        <v>35</v>
      </c>
      <c r="C28" s="413"/>
      <c r="D28" s="238"/>
      <c r="E28" s="239"/>
      <c r="F28" s="83"/>
      <c r="G28" s="90">
        <v>35</v>
      </c>
      <c r="H28" s="124">
        <v>40</v>
      </c>
      <c r="I28" s="83"/>
      <c r="J28" s="320"/>
      <c r="K28" s="321"/>
      <c r="L28" s="90">
        <v>40</v>
      </c>
      <c r="M28" s="124">
        <v>33</v>
      </c>
      <c r="N28" s="320"/>
      <c r="O28" s="321"/>
      <c r="P28" s="320"/>
      <c r="Q28" s="321"/>
      <c r="R28" s="318">
        <v>33</v>
      </c>
      <c r="S28" s="328"/>
      <c r="T28" s="318">
        <v>36</v>
      </c>
      <c r="U28" s="319"/>
      <c r="V28" s="128"/>
      <c r="W28" s="129"/>
      <c r="X28" s="129"/>
      <c r="Y28" s="129"/>
      <c r="Z28" s="129"/>
      <c r="AA28" s="129"/>
      <c r="AB28" s="129"/>
      <c r="AC28" s="129"/>
      <c r="AD28" s="129"/>
    </row>
    <row r="29" spans="1:30" ht="17.25" thickBot="1" thickTop="1">
      <c r="A29" s="95" t="s">
        <v>5</v>
      </c>
      <c r="B29" s="320">
        <f>B28*B25</f>
        <v>38500</v>
      </c>
      <c r="C29" s="321"/>
      <c r="D29" s="320">
        <f>D28*B25</f>
        <v>0</v>
      </c>
      <c r="E29" s="321"/>
      <c r="F29" s="83">
        <f>F28*B25</f>
        <v>0</v>
      </c>
      <c r="G29" s="27">
        <f>G28*B25</f>
        <v>38500</v>
      </c>
      <c r="H29" s="83">
        <f>H28*B25</f>
        <v>44000</v>
      </c>
      <c r="I29" s="83">
        <f>I28*B25</f>
        <v>0</v>
      </c>
      <c r="J29" s="320">
        <f>J28*B25</f>
        <v>0</v>
      </c>
      <c r="K29" s="321"/>
      <c r="L29" s="122">
        <f>L28*B25</f>
        <v>44000</v>
      </c>
      <c r="M29" s="83">
        <f>M28*B25</f>
        <v>36300</v>
      </c>
      <c r="N29" s="320">
        <v>0</v>
      </c>
      <c r="O29" s="321"/>
      <c r="P29" s="320">
        <f>P28*B25</f>
        <v>0</v>
      </c>
      <c r="Q29" s="321"/>
      <c r="R29" s="414">
        <f>R28*B25</f>
        <v>36300</v>
      </c>
      <c r="S29" s="415"/>
      <c r="T29" s="416">
        <f>T28*B25</f>
        <v>39600</v>
      </c>
      <c r="U29" s="417"/>
      <c r="V29" s="128"/>
      <c r="W29" s="129"/>
      <c r="X29" s="129"/>
      <c r="Y29" s="129"/>
      <c r="Z29" s="129"/>
      <c r="AA29" s="129"/>
      <c r="AB29" s="129"/>
      <c r="AC29" s="129"/>
      <c r="AD29" s="129"/>
    </row>
    <row r="30" spans="1:30" ht="15.75" thickTop="1">
      <c r="A30" s="329" t="s">
        <v>19</v>
      </c>
      <c r="B30" s="236" t="s">
        <v>104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37"/>
      <c r="T30" s="409"/>
      <c r="U30" s="381"/>
      <c r="V30" s="128"/>
      <c r="W30" s="129"/>
      <c r="X30" s="129"/>
      <c r="Y30" s="129"/>
      <c r="Z30" s="129"/>
      <c r="AA30" s="129"/>
      <c r="AB30" s="129"/>
      <c r="AC30" s="129"/>
      <c r="AD30" s="129"/>
    </row>
    <row r="31" spans="1:30" ht="15.75" thickBot="1">
      <c r="A31" s="330"/>
      <c r="B31" s="23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39"/>
      <c r="T31" s="179"/>
      <c r="U31" s="410"/>
      <c r="V31" s="128"/>
      <c r="W31" s="129"/>
      <c r="X31" s="129"/>
      <c r="Y31" s="129"/>
      <c r="Z31" s="129"/>
      <c r="AA31" s="129"/>
      <c r="AB31" s="129"/>
      <c r="AC31" s="129"/>
      <c r="AD31" s="129"/>
    </row>
    <row r="32" spans="1:30" ht="20.25" customHeight="1" thickBot="1" thickTop="1">
      <c r="A32" s="95" t="s">
        <v>53</v>
      </c>
      <c r="B32" s="320">
        <v>340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21"/>
      <c r="T32" s="322"/>
      <c r="U32" s="411"/>
      <c r="V32" s="128"/>
      <c r="W32" s="129"/>
      <c r="X32" s="129"/>
      <c r="Y32" s="129"/>
      <c r="Z32" s="129"/>
      <c r="AA32" s="129"/>
      <c r="AB32" s="129"/>
      <c r="AC32" s="129"/>
      <c r="AD32" s="129"/>
    </row>
    <row r="33" spans="1:30" ht="15" customHeight="1" thickTop="1">
      <c r="A33" s="329" t="s">
        <v>18</v>
      </c>
      <c r="B33" s="425" t="s">
        <v>85</v>
      </c>
      <c r="C33" s="426"/>
      <c r="D33" s="426"/>
      <c r="E33" s="426"/>
      <c r="F33" s="426"/>
      <c r="G33" s="427"/>
      <c r="H33" s="352" t="s">
        <v>70</v>
      </c>
      <c r="I33" s="353"/>
      <c r="J33" s="353"/>
      <c r="K33" s="353"/>
      <c r="L33" s="354"/>
      <c r="M33" s="236" t="s">
        <v>84</v>
      </c>
      <c r="N33" s="247"/>
      <c r="O33" s="247"/>
      <c r="P33" s="247"/>
      <c r="Q33" s="247"/>
      <c r="R33" s="237"/>
      <c r="S33" s="133"/>
      <c r="T33" s="176"/>
      <c r="U33" s="400"/>
      <c r="V33" s="128"/>
      <c r="W33" s="129"/>
      <c r="X33" s="129"/>
      <c r="Y33" s="129"/>
      <c r="Z33" s="129"/>
      <c r="AA33" s="129"/>
      <c r="AB33" s="129"/>
      <c r="AC33" s="129"/>
      <c r="AD33" s="129"/>
    </row>
    <row r="34" spans="1:30" ht="15" customHeight="1" thickBot="1">
      <c r="A34" s="330"/>
      <c r="B34" s="428"/>
      <c r="C34" s="429"/>
      <c r="D34" s="429"/>
      <c r="E34" s="429"/>
      <c r="F34" s="429"/>
      <c r="G34" s="430"/>
      <c r="H34" s="355"/>
      <c r="I34" s="356"/>
      <c r="J34" s="356"/>
      <c r="K34" s="356"/>
      <c r="L34" s="357"/>
      <c r="M34" s="238"/>
      <c r="N34" s="248"/>
      <c r="O34" s="248"/>
      <c r="P34" s="248"/>
      <c r="Q34" s="248"/>
      <c r="R34" s="239"/>
      <c r="S34" s="125"/>
      <c r="T34" s="179"/>
      <c r="U34" s="410"/>
      <c r="V34" s="128"/>
      <c r="W34" s="129"/>
      <c r="X34" s="129"/>
      <c r="Y34" s="129"/>
      <c r="Z34" s="129"/>
      <c r="AA34" s="129"/>
      <c r="AB34" s="129"/>
      <c r="AC34" s="129"/>
      <c r="AD34" s="129"/>
    </row>
    <row r="35" spans="1:30" ht="17.25" thickBot="1" thickTop="1">
      <c r="A35" s="95" t="s">
        <v>6</v>
      </c>
      <c r="B35" s="412">
        <v>40</v>
      </c>
      <c r="C35" s="413"/>
      <c r="D35" s="238"/>
      <c r="E35" s="239"/>
      <c r="F35" s="83"/>
      <c r="G35" s="90">
        <v>40</v>
      </c>
      <c r="H35" s="124">
        <v>45</v>
      </c>
      <c r="I35" s="83"/>
      <c r="J35" s="320"/>
      <c r="K35" s="321"/>
      <c r="L35" s="90">
        <v>45</v>
      </c>
      <c r="M35" s="124">
        <v>35</v>
      </c>
      <c r="N35" s="320"/>
      <c r="O35" s="321"/>
      <c r="P35" s="320"/>
      <c r="Q35" s="321"/>
      <c r="R35" s="318">
        <v>35</v>
      </c>
      <c r="S35" s="328"/>
      <c r="T35" s="318">
        <v>40</v>
      </c>
      <c r="U35" s="319"/>
      <c r="V35" s="128"/>
      <c r="W35" s="129"/>
      <c r="X35" s="129"/>
      <c r="Y35" s="129"/>
      <c r="Z35" s="129"/>
      <c r="AA35" s="129"/>
      <c r="AB35" s="129"/>
      <c r="AC35" s="129"/>
      <c r="AD35" s="129"/>
    </row>
    <row r="36" spans="1:30" ht="17.25" thickBot="1" thickTop="1">
      <c r="A36" s="95" t="s">
        <v>5</v>
      </c>
      <c r="B36" s="320">
        <f>B35*B32</f>
        <v>13600</v>
      </c>
      <c r="C36" s="321"/>
      <c r="D36" s="320">
        <f>D35*B32</f>
        <v>0</v>
      </c>
      <c r="E36" s="321"/>
      <c r="F36" s="83">
        <f>F35*B32</f>
        <v>0</v>
      </c>
      <c r="G36" s="27">
        <f>G35*B32</f>
        <v>13600</v>
      </c>
      <c r="H36" s="83">
        <f>H35*B32</f>
        <v>15300</v>
      </c>
      <c r="I36" s="83">
        <f>I35*B32</f>
        <v>0</v>
      </c>
      <c r="J36" s="320">
        <f>J35*B32</f>
        <v>0</v>
      </c>
      <c r="K36" s="321"/>
      <c r="L36" s="27">
        <f>L35*B32</f>
        <v>15300</v>
      </c>
      <c r="M36" s="83">
        <f>M35*B32</f>
        <v>11900</v>
      </c>
      <c r="N36" s="320">
        <v>0</v>
      </c>
      <c r="O36" s="321"/>
      <c r="P36" s="320">
        <f>P35*B32</f>
        <v>0</v>
      </c>
      <c r="Q36" s="321"/>
      <c r="R36" s="322">
        <f>R35*B32</f>
        <v>11900</v>
      </c>
      <c r="S36" s="323"/>
      <c r="T36" s="322">
        <f>T35*B32</f>
        <v>13600</v>
      </c>
      <c r="U36" s="411"/>
      <c r="V36" s="128"/>
      <c r="W36" s="129"/>
      <c r="X36" s="129"/>
      <c r="Y36" s="129"/>
      <c r="Z36" s="129"/>
      <c r="AA36" s="129"/>
      <c r="AB36" s="129"/>
      <c r="AC36" s="129"/>
      <c r="AD36" s="129"/>
    </row>
    <row r="37" spans="1:30" ht="15.75" thickTop="1">
      <c r="A37" s="329" t="s">
        <v>19</v>
      </c>
      <c r="B37" s="236" t="s">
        <v>105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37"/>
      <c r="T37" s="176"/>
      <c r="U37" s="400"/>
      <c r="V37" s="128"/>
      <c r="W37" s="129"/>
      <c r="X37" s="129"/>
      <c r="Y37" s="129"/>
      <c r="Z37" s="129"/>
      <c r="AA37" s="129"/>
      <c r="AB37" s="129"/>
      <c r="AC37" s="129"/>
      <c r="AD37" s="129"/>
    </row>
    <row r="38" spans="1:30" ht="15">
      <c r="A38" s="375"/>
      <c r="B38" s="376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408"/>
      <c r="T38" s="409"/>
      <c r="U38" s="381"/>
      <c r="V38" s="128"/>
      <c r="W38" s="129"/>
      <c r="X38" s="129"/>
      <c r="Y38" s="129"/>
      <c r="Z38" s="129"/>
      <c r="AA38" s="129"/>
      <c r="AB38" s="129"/>
      <c r="AC38" s="129"/>
      <c r="AD38" s="129"/>
    </row>
    <row r="39" spans="1:30" ht="15.75" thickBot="1">
      <c r="A39" s="330"/>
      <c r="B39" s="23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39"/>
      <c r="T39" s="179"/>
      <c r="U39" s="410"/>
      <c r="V39" s="128"/>
      <c r="W39" s="129"/>
      <c r="X39" s="129"/>
      <c r="Y39" s="129"/>
      <c r="Z39" s="129"/>
      <c r="AA39" s="129"/>
      <c r="AB39" s="129"/>
      <c r="AC39" s="129"/>
      <c r="AD39" s="129"/>
    </row>
    <row r="40" spans="1:30" ht="20.25" customHeight="1" thickBot="1" thickTop="1">
      <c r="A40" s="95" t="s">
        <v>53</v>
      </c>
      <c r="B40" s="320">
        <v>3000</v>
      </c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21"/>
      <c r="T40" s="322"/>
      <c r="U40" s="411"/>
      <c r="V40" s="128"/>
      <c r="W40" s="129"/>
      <c r="X40" s="129"/>
      <c r="Y40" s="129"/>
      <c r="Z40" s="129"/>
      <c r="AA40" s="129"/>
      <c r="AB40" s="129"/>
      <c r="AC40" s="129"/>
      <c r="AD40" s="129"/>
    </row>
    <row r="41" spans="1:30" ht="15" customHeight="1" thickTop="1">
      <c r="A41" s="329" t="s">
        <v>18</v>
      </c>
      <c r="B41" s="236" t="s">
        <v>84</v>
      </c>
      <c r="C41" s="247"/>
      <c r="D41" s="247"/>
      <c r="E41" s="247"/>
      <c r="F41" s="247"/>
      <c r="G41" s="237"/>
      <c r="H41" s="352" t="s">
        <v>70</v>
      </c>
      <c r="I41" s="353"/>
      <c r="J41" s="353"/>
      <c r="K41" s="353"/>
      <c r="L41" s="354"/>
      <c r="M41" s="352" t="s">
        <v>87</v>
      </c>
      <c r="N41" s="353"/>
      <c r="O41" s="353"/>
      <c r="P41" s="353"/>
      <c r="Q41" s="353"/>
      <c r="R41" s="353"/>
      <c r="S41" s="353"/>
      <c r="T41" s="176"/>
      <c r="U41" s="400"/>
      <c r="V41" s="128"/>
      <c r="W41" s="129"/>
      <c r="X41" s="129"/>
      <c r="Y41" s="129"/>
      <c r="Z41" s="129"/>
      <c r="AA41" s="129"/>
      <c r="AB41" s="129"/>
      <c r="AC41" s="129"/>
      <c r="AD41" s="129"/>
    </row>
    <row r="42" spans="1:30" ht="15" customHeight="1" thickBot="1">
      <c r="A42" s="330"/>
      <c r="B42" s="238"/>
      <c r="C42" s="248"/>
      <c r="D42" s="248"/>
      <c r="E42" s="248"/>
      <c r="F42" s="248"/>
      <c r="G42" s="239"/>
      <c r="H42" s="355"/>
      <c r="I42" s="356"/>
      <c r="J42" s="356"/>
      <c r="K42" s="356"/>
      <c r="L42" s="357"/>
      <c r="M42" s="355"/>
      <c r="N42" s="356"/>
      <c r="O42" s="356"/>
      <c r="P42" s="356"/>
      <c r="Q42" s="356"/>
      <c r="R42" s="356"/>
      <c r="S42" s="356"/>
      <c r="T42" s="179"/>
      <c r="U42" s="410"/>
      <c r="V42" s="128"/>
      <c r="W42" s="129"/>
      <c r="X42" s="129"/>
      <c r="Y42" s="129"/>
      <c r="Z42" s="129"/>
      <c r="AA42" s="129"/>
      <c r="AB42" s="129"/>
      <c r="AC42" s="129"/>
      <c r="AD42" s="129"/>
    </row>
    <row r="43" spans="1:30" ht="17.25" thickBot="1" thickTop="1">
      <c r="A43" s="95" t="s">
        <v>6</v>
      </c>
      <c r="B43" s="326">
        <v>40</v>
      </c>
      <c r="C43" s="327"/>
      <c r="D43" s="320"/>
      <c r="E43" s="321"/>
      <c r="F43" s="83"/>
      <c r="G43" s="90">
        <v>40</v>
      </c>
      <c r="H43" s="124">
        <v>45</v>
      </c>
      <c r="I43" s="83"/>
      <c r="J43" s="320"/>
      <c r="K43" s="321"/>
      <c r="L43" s="90">
        <v>45</v>
      </c>
      <c r="M43" s="124">
        <v>35</v>
      </c>
      <c r="N43" s="320"/>
      <c r="O43" s="321"/>
      <c r="P43" s="83"/>
      <c r="Q43" s="318">
        <v>35</v>
      </c>
      <c r="R43" s="328"/>
      <c r="S43" s="318">
        <v>40</v>
      </c>
      <c r="T43" s="418"/>
      <c r="U43" s="126"/>
      <c r="V43" s="128"/>
      <c r="W43" s="129"/>
      <c r="X43" s="129"/>
      <c r="Y43" s="129"/>
      <c r="Z43" s="129"/>
      <c r="AA43" s="129"/>
      <c r="AB43" s="129"/>
      <c r="AC43" s="129"/>
      <c r="AD43" s="129"/>
    </row>
    <row r="44" spans="1:30" ht="17.25" thickBot="1" thickTop="1">
      <c r="A44" s="95" t="s">
        <v>5</v>
      </c>
      <c r="B44" s="320">
        <f>B43*B40</f>
        <v>120000</v>
      </c>
      <c r="C44" s="321"/>
      <c r="D44" s="320">
        <f>D43*B40</f>
        <v>0</v>
      </c>
      <c r="E44" s="321"/>
      <c r="F44" s="83">
        <f>F43*B40</f>
        <v>0</v>
      </c>
      <c r="G44" s="27">
        <f>G43*B40</f>
        <v>120000</v>
      </c>
      <c r="H44" s="83">
        <f>H43*B40</f>
        <v>135000</v>
      </c>
      <c r="I44" s="83">
        <f>I43*B40</f>
        <v>0</v>
      </c>
      <c r="J44" s="320">
        <f>J43*B40</f>
        <v>0</v>
      </c>
      <c r="K44" s="321"/>
      <c r="L44" s="83">
        <f>L43*B40</f>
        <v>135000</v>
      </c>
      <c r="M44" s="83">
        <f>M43*B40</f>
        <v>105000</v>
      </c>
      <c r="N44" s="320">
        <v>0</v>
      </c>
      <c r="O44" s="321"/>
      <c r="P44" s="83">
        <f>P43*B40</f>
        <v>0</v>
      </c>
      <c r="Q44" s="322">
        <f>Q43*B40</f>
        <v>105000</v>
      </c>
      <c r="R44" s="323"/>
      <c r="S44" s="322">
        <f>S43*B40</f>
        <v>120000</v>
      </c>
      <c r="T44" s="411"/>
      <c r="U44" s="125"/>
      <c r="V44" s="128"/>
      <c r="W44" s="129"/>
      <c r="X44" s="129"/>
      <c r="Y44" s="129"/>
      <c r="Z44" s="129"/>
      <c r="AA44" s="129"/>
      <c r="AB44" s="129"/>
      <c r="AC44" s="129"/>
      <c r="AD44" s="129"/>
    </row>
    <row r="45" spans="1:30" ht="15.75" thickTop="1">
      <c r="A45" s="329" t="s">
        <v>19</v>
      </c>
      <c r="B45" s="236" t="s">
        <v>106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37"/>
      <c r="T45" s="376"/>
      <c r="U45" s="368"/>
      <c r="V45" s="128"/>
      <c r="W45" s="129"/>
      <c r="X45" s="129"/>
      <c r="Y45" s="129"/>
      <c r="Z45" s="129"/>
      <c r="AA45" s="129"/>
      <c r="AB45" s="129"/>
      <c r="AC45" s="129"/>
      <c r="AD45" s="129"/>
    </row>
    <row r="46" spans="1:30" ht="15.75" thickBot="1">
      <c r="A46" s="330"/>
      <c r="B46" s="23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39"/>
      <c r="T46" s="238"/>
      <c r="U46" s="338"/>
      <c r="V46" s="128"/>
      <c r="W46" s="129"/>
      <c r="X46" s="129"/>
      <c r="Y46" s="129"/>
      <c r="Z46" s="129"/>
      <c r="AA46" s="129"/>
      <c r="AB46" s="129"/>
      <c r="AC46" s="129"/>
      <c r="AD46" s="129"/>
    </row>
    <row r="47" spans="1:30" ht="18.75" customHeight="1" thickBot="1" thickTop="1">
      <c r="A47" s="95" t="s">
        <v>51</v>
      </c>
      <c r="B47" s="320">
        <v>450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21"/>
      <c r="V47" s="128"/>
      <c r="W47" s="129"/>
      <c r="X47" s="129"/>
      <c r="Y47" s="129"/>
      <c r="Z47" s="129"/>
      <c r="AA47" s="129"/>
      <c r="AB47" s="129"/>
      <c r="AC47" s="129"/>
      <c r="AD47" s="129"/>
    </row>
    <row r="48" spans="1:30" ht="15.75" customHeight="1" thickTop="1">
      <c r="A48" s="329" t="s">
        <v>18</v>
      </c>
      <c r="B48" s="425" t="s">
        <v>89</v>
      </c>
      <c r="C48" s="426"/>
      <c r="D48" s="426"/>
      <c r="E48" s="426"/>
      <c r="F48" s="426"/>
      <c r="G48" s="427"/>
      <c r="H48" s="341" t="s">
        <v>54</v>
      </c>
      <c r="I48" s="342"/>
      <c r="J48" s="342"/>
      <c r="K48" s="342"/>
      <c r="L48" s="343"/>
      <c r="M48" s="236" t="s">
        <v>88</v>
      </c>
      <c r="N48" s="247"/>
      <c r="O48" s="247"/>
      <c r="P48" s="247"/>
      <c r="Q48" s="247"/>
      <c r="R48" s="237"/>
      <c r="S48" s="132"/>
      <c r="T48" s="236"/>
      <c r="U48" s="237"/>
      <c r="V48" s="128"/>
      <c r="W48" s="129"/>
      <c r="X48" s="129"/>
      <c r="Y48" s="129"/>
      <c r="Z48" s="129"/>
      <c r="AA48" s="129"/>
      <c r="AB48" s="129"/>
      <c r="AC48" s="129"/>
      <c r="AD48" s="129"/>
    </row>
    <row r="49" spans="1:30" ht="15.75" customHeight="1" thickBot="1">
      <c r="A49" s="330"/>
      <c r="B49" s="428"/>
      <c r="C49" s="429"/>
      <c r="D49" s="429"/>
      <c r="E49" s="429"/>
      <c r="F49" s="429"/>
      <c r="G49" s="430"/>
      <c r="H49" s="344"/>
      <c r="I49" s="345"/>
      <c r="J49" s="345"/>
      <c r="K49" s="345"/>
      <c r="L49" s="346"/>
      <c r="M49" s="238"/>
      <c r="N49" s="248"/>
      <c r="O49" s="248"/>
      <c r="P49" s="248"/>
      <c r="Q49" s="248"/>
      <c r="R49" s="239"/>
      <c r="S49" s="31"/>
      <c r="T49" s="238"/>
      <c r="U49" s="239"/>
      <c r="V49" s="128"/>
      <c r="W49" s="129"/>
      <c r="X49" s="129"/>
      <c r="Y49" s="129"/>
      <c r="Z49" s="129"/>
      <c r="AA49" s="129"/>
      <c r="AB49" s="129"/>
      <c r="AC49" s="129"/>
      <c r="AD49" s="129"/>
    </row>
    <row r="50" spans="1:30" ht="17.25" thickBot="1" thickTop="1">
      <c r="A50" s="95" t="s">
        <v>6</v>
      </c>
      <c r="B50" s="412">
        <v>100</v>
      </c>
      <c r="C50" s="413"/>
      <c r="D50" s="238"/>
      <c r="E50" s="239"/>
      <c r="F50" s="83"/>
      <c r="G50" s="90">
        <v>100</v>
      </c>
      <c r="H50" s="124">
        <v>110</v>
      </c>
      <c r="I50" s="83"/>
      <c r="J50" s="320"/>
      <c r="K50" s="321"/>
      <c r="L50" s="90">
        <v>110</v>
      </c>
      <c r="M50" s="124">
        <v>80</v>
      </c>
      <c r="N50" s="320"/>
      <c r="O50" s="321"/>
      <c r="P50" s="83"/>
      <c r="Q50" s="318">
        <v>80</v>
      </c>
      <c r="R50" s="328"/>
      <c r="S50" s="318">
        <v>96</v>
      </c>
      <c r="T50" s="319"/>
      <c r="U50" s="126"/>
      <c r="V50" s="128"/>
      <c r="W50" s="129"/>
      <c r="X50" s="129"/>
      <c r="Y50" s="129"/>
      <c r="Z50" s="129"/>
      <c r="AA50" s="129"/>
      <c r="AB50" s="129"/>
      <c r="AC50" s="129"/>
      <c r="AD50" s="129"/>
    </row>
    <row r="51" spans="1:30" ht="17.25" thickBot="1" thickTop="1">
      <c r="A51" s="95" t="s">
        <v>5</v>
      </c>
      <c r="B51" s="320">
        <f>B50*B47</f>
        <v>45000</v>
      </c>
      <c r="C51" s="321"/>
      <c r="D51" s="320">
        <f>D50*B47</f>
        <v>0</v>
      </c>
      <c r="E51" s="321"/>
      <c r="F51" s="83">
        <f>F50*B47</f>
        <v>0</v>
      </c>
      <c r="G51" s="27">
        <f>G50*B47</f>
        <v>45000</v>
      </c>
      <c r="H51" s="83">
        <f>H50*B47</f>
        <v>49500</v>
      </c>
      <c r="I51" s="83">
        <f>I50*B47</f>
        <v>0</v>
      </c>
      <c r="J51" s="320">
        <v>0</v>
      </c>
      <c r="K51" s="321"/>
      <c r="L51" s="27">
        <f>L50*B47</f>
        <v>49500</v>
      </c>
      <c r="M51" s="83">
        <f>M50*B47</f>
        <v>36000</v>
      </c>
      <c r="N51" s="320">
        <f>N50*B47</f>
        <v>0</v>
      </c>
      <c r="O51" s="321"/>
      <c r="P51" s="83">
        <v>0</v>
      </c>
      <c r="Q51" s="322">
        <f>Q50*B47</f>
        <v>36000</v>
      </c>
      <c r="R51" s="323"/>
      <c r="S51" s="324">
        <f>S50*B47</f>
        <v>43200</v>
      </c>
      <c r="T51" s="325"/>
      <c r="U51" s="125"/>
      <c r="V51" s="128"/>
      <c r="W51" s="129"/>
      <c r="X51" s="129"/>
      <c r="Y51" s="129"/>
      <c r="Z51" s="129"/>
      <c r="AA51" s="129"/>
      <c r="AB51" s="129"/>
      <c r="AC51" s="129"/>
      <c r="AD51" s="129"/>
    </row>
    <row r="52" spans="1:30" ht="15.75" thickTop="1">
      <c r="A52" s="329" t="s">
        <v>19</v>
      </c>
      <c r="B52" s="236" t="s">
        <v>107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37"/>
      <c r="T52" s="376"/>
      <c r="U52" s="368"/>
      <c r="V52" s="128"/>
      <c r="W52" s="129"/>
      <c r="X52" s="129"/>
      <c r="Y52" s="129"/>
      <c r="Z52" s="129"/>
      <c r="AA52" s="129"/>
      <c r="AB52" s="129"/>
      <c r="AC52" s="129"/>
      <c r="AD52" s="129"/>
    </row>
    <row r="53" spans="1:30" ht="15.75" thickBot="1">
      <c r="A53" s="330"/>
      <c r="B53" s="23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39"/>
      <c r="T53" s="238"/>
      <c r="U53" s="338"/>
      <c r="V53" s="128"/>
      <c r="W53" s="129"/>
      <c r="X53" s="129"/>
      <c r="Y53" s="129"/>
      <c r="Z53" s="129"/>
      <c r="AA53" s="129"/>
      <c r="AB53" s="129"/>
      <c r="AC53" s="129"/>
      <c r="AD53" s="129"/>
    </row>
    <row r="54" spans="1:30" ht="18.75" customHeight="1" thickBot="1" thickTop="1">
      <c r="A54" s="95" t="s">
        <v>51</v>
      </c>
      <c r="B54" s="320">
        <v>120</v>
      </c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21"/>
      <c r="T54" s="320"/>
      <c r="U54" s="340"/>
      <c r="V54" s="128"/>
      <c r="W54" s="129"/>
      <c r="X54" s="129"/>
      <c r="Y54" s="129"/>
      <c r="Z54" s="129"/>
      <c r="AA54" s="129"/>
      <c r="AB54" s="129"/>
      <c r="AC54" s="129"/>
      <c r="AD54" s="129"/>
    </row>
    <row r="55" spans="1:30" ht="15.75" customHeight="1" thickTop="1">
      <c r="A55" s="329" t="s">
        <v>18</v>
      </c>
      <c r="B55" s="236" t="s">
        <v>59</v>
      </c>
      <c r="C55" s="247"/>
      <c r="D55" s="247"/>
      <c r="E55" s="247"/>
      <c r="F55" s="247"/>
      <c r="G55" s="237"/>
      <c r="H55" s="236" t="s">
        <v>56</v>
      </c>
      <c r="I55" s="247"/>
      <c r="J55" s="247"/>
      <c r="K55" s="247"/>
      <c r="L55" s="237"/>
      <c r="M55" s="236" t="s">
        <v>90</v>
      </c>
      <c r="N55" s="247"/>
      <c r="O55" s="247"/>
      <c r="P55" s="247"/>
      <c r="Q55" s="247"/>
      <c r="R55" s="247"/>
      <c r="S55" s="237"/>
      <c r="T55" s="236"/>
      <c r="U55" s="337"/>
      <c r="V55" s="128"/>
      <c r="W55" s="129"/>
      <c r="X55" s="129"/>
      <c r="Y55" s="129"/>
      <c r="Z55" s="129"/>
      <c r="AA55" s="129"/>
      <c r="AB55" s="129"/>
      <c r="AC55" s="129"/>
      <c r="AD55" s="129"/>
    </row>
    <row r="56" spans="1:30" ht="15.75" customHeight="1" thickBot="1">
      <c r="A56" s="330"/>
      <c r="B56" s="238"/>
      <c r="C56" s="248"/>
      <c r="D56" s="248"/>
      <c r="E56" s="248"/>
      <c r="F56" s="248"/>
      <c r="G56" s="239"/>
      <c r="H56" s="238"/>
      <c r="I56" s="248"/>
      <c r="J56" s="248"/>
      <c r="K56" s="248"/>
      <c r="L56" s="239"/>
      <c r="M56" s="238"/>
      <c r="N56" s="248"/>
      <c r="O56" s="248"/>
      <c r="P56" s="248"/>
      <c r="Q56" s="248"/>
      <c r="R56" s="248"/>
      <c r="S56" s="239"/>
      <c r="T56" s="238"/>
      <c r="U56" s="338"/>
      <c r="V56" s="128"/>
      <c r="W56" s="129"/>
      <c r="X56" s="129"/>
      <c r="Y56" s="129"/>
      <c r="Z56" s="129"/>
      <c r="AA56" s="129"/>
      <c r="AB56" s="129"/>
      <c r="AC56" s="129"/>
      <c r="AD56" s="129"/>
    </row>
    <row r="57" spans="1:30" ht="17.25" thickBot="1" thickTop="1">
      <c r="A57" s="95" t="s">
        <v>6</v>
      </c>
      <c r="B57" s="326">
        <v>90</v>
      </c>
      <c r="C57" s="327"/>
      <c r="D57" s="320"/>
      <c r="E57" s="321"/>
      <c r="F57" s="83">
        <v>50</v>
      </c>
      <c r="G57" s="90">
        <v>90</v>
      </c>
      <c r="H57" s="124">
        <v>100</v>
      </c>
      <c r="I57" s="83"/>
      <c r="J57" s="320"/>
      <c r="K57" s="321"/>
      <c r="L57" s="90">
        <v>100</v>
      </c>
      <c r="M57" s="124">
        <v>80</v>
      </c>
      <c r="N57" s="320"/>
      <c r="O57" s="321"/>
      <c r="P57" s="83"/>
      <c r="Q57" s="318">
        <v>80</v>
      </c>
      <c r="R57" s="328"/>
      <c r="S57" s="318">
        <v>90</v>
      </c>
      <c r="T57" s="319"/>
      <c r="U57" s="126"/>
      <c r="V57" s="128"/>
      <c r="W57" s="129"/>
      <c r="X57" s="129"/>
      <c r="Y57" s="129"/>
      <c r="Z57" s="129"/>
      <c r="AA57" s="129"/>
      <c r="AB57" s="129"/>
      <c r="AC57" s="129"/>
      <c r="AD57" s="129"/>
    </row>
    <row r="58" spans="1:30" ht="17.25" thickBot="1" thickTop="1">
      <c r="A58" s="95" t="s">
        <v>5</v>
      </c>
      <c r="B58" s="320">
        <f>B57*B54</f>
        <v>10800</v>
      </c>
      <c r="C58" s="321"/>
      <c r="D58" s="320">
        <f>D57*B54</f>
        <v>0</v>
      </c>
      <c r="E58" s="321"/>
      <c r="F58" s="83">
        <f>F57*B54</f>
        <v>6000</v>
      </c>
      <c r="G58" s="27">
        <f>G57*B54</f>
        <v>10800</v>
      </c>
      <c r="H58" s="83">
        <f>H57*B54</f>
        <v>12000</v>
      </c>
      <c r="I58" s="83">
        <f>I57*B54</f>
        <v>0</v>
      </c>
      <c r="J58" s="320">
        <f>J57*B54</f>
        <v>0</v>
      </c>
      <c r="K58" s="321"/>
      <c r="L58" s="27">
        <f>L57*B54</f>
        <v>12000</v>
      </c>
      <c r="M58" s="83">
        <f>M57*B54</f>
        <v>9600</v>
      </c>
      <c r="N58" s="320">
        <v>0</v>
      </c>
      <c r="O58" s="321"/>
      <c r="P58" s="83">
        <v>0</v>
      </c>
      <c r="Q58" s="322">
        <f>M58</f>
        <v>9600</v>
      </c>
      <c r="R58" s="323"/>
      <c r="S58" s="324">
        <f>S57*B54</f>
        <v>10800</v>
      </c>
      <c r="T58" s="325"/>
      <c r="U58" s="125"/>
      <c r="V58" s="128"/>
      <c r="W58" s="129"/>
      <c r="X58" s="129"/>
      <c r="Y58" s="129"/>
      <c r="Z58" s="129"/>
      <c r="AA58" s="129"/>
      <c r="AB58" s="129"/>
      <c r="AC58" s="129"/>
      <c r="AD58" s="129"/>
    </row>
    <row r="59" spans="1:30" ht="15.75" thickTop="1">
      <c r="A59" s="329" t="s">
        <v>19</v>
      </c>
      <c r="B59" s="419" t="s">
        <v>108</v>
      </c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1"/>
      <c r="T59" s="376"/>
      <c r="U59" s="368"/>
      <c r="V59" s="128"/>
      <c r="W59" s="129"/>
      <c r="X59" s="129"/>
      <c r="Y59" s="129"/>
      <c r="Z59" s="129"/>
      <c r="AA59" s="129"/>
      <c r="AB59" s="129"/>
      <c r="AC59" s="129"/>
      <c r="AD59" s="129"/>
    </row>
    <row r="60" spans="1:30" ht="15.75" thickBot="1">
      <c r="A60" s="330"/>
      <c r="B60" s="422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4"/>
      <c r="T60" s="238"/>
      <c r="U60" s="338"/>
      <c r="V60" s="128"/>
      <c r="W60" s="129"/>
      <c r="X60" s="129"/>
      <c r="Y60" s="129"/>
      <c r="Z60" s="129"/>
      <c r="AA60" s="129"/>
      <c r="AB60" s="129"/>
      <c r="AC60" s="129"/>
      <c r="AD60" s="129"/>
    </row>
    <row r="61" spans="1:30" ht="18.75" customHeight="1" thickBot="1" thickTop="1">
      <c r="A61" s="95" t="s">
        <v>53</v>
      </c>
      <c r="B61" s="320">
        <v>160</v>
      </c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21"/>
      <c r="T61" s="320"/>
      <c r="U61" s="340"/>
      <c r="V61" s="128"/>
      <c r="W61" s="129"/>
      <c r="X61" s="129"/>
      <c r="Y61" s="129"/>
      <c r="Z61" s="129"/>
      <c r="AA61" s="129"/>
      <c r="AB61" s="129"/>
      <c r="AC61" s="129"/>
      <c r="AD61" s="129"/>
    </row>
    <row r="62" spans="1:30" ht="15" customHeight="1" thickTop="1">
      <c r="A62" s="329" t="s">
        <v>18</v>
      </c>
      <c r="B62" s="236" t="s">
        <v>55</v>
      </c>
      <c r="C62" s="247"/>
      <c r="D62" s="247"/>
      <c r="E62" s="247"/>
      <c r="F62" s="247"/>
      <c r="G62" s="237"/>
      <c r="H62" s="236" t="s">
        <v>56</v>
      </c>
      <c r="I62" s="247"/>
      <c r="J62" s="247"/>
      <c r="K62" s="247"/>
      <c r="L62" s="237"/>
      <c r="M62" s="236" t="s">
        <v>90</v>
      </c>
      <c r="N62" s="247"/>
      <c r="O62" s="247"/>
      <c r="P62" s="247"/>
      <c r="Q62" s="247"/>
      <c r="R62" s="247"/>
      <c r="S62" s="237"/>
      <c r="T62" s="236"/>
      <c r="U62" s="337"/>
      <c r="V62" s="128"/>
      <c r="W62" s="129"/>
      <c r="X62" s="129"/>
      <c r="Y62" s="129"/>
      <c r="Z62" s="129"/>
      <c r="AA62" s="129"/>
      <c r="AB62" s="129"/>
      <c r="AC62" s="129"/>
      <c r="AD62" s="129"/>
    </row>
    <row r="63" spans="1:30" ht="15" customHeight="1" thickBot="1">
      <c r="A63" s="330"/>
      <c r="B63" s="238"/>
      <c r="C63" s="248"/>
      <c r="D63" s="248"/>
      <c r="E63" s="248"/>
      <c r="F63" s="248"/>
      <c r="G63" s="239"/>
      <c r="H63" s="238"/>
      <c r="I63" s="248"/>
      <c r="J63" s="248"/>
      <c r="K63" s="248"/>
      <c r="L63" s="239"/>
      <c r="M63" s="238"/>
      <c r="N63" s="248"/>
      <c r="O63" s="248"/>
      <c r="P63" s="248"/>
      <c r="Q63" s="248"/>
      <c r="R63" s="248"/>
      <c r="S63" s="239"/>
      <c r="T63" s="238"/>
      <c r="U63" s="338"/>
      <c r="V63" s="128"/>
      <c r="W63" s="129"/>
      <c r="X63" s="129"/>
      <c r="Y63" s="129"/>
      <c r="Z63" s="129"/>
      <c r="AA63" s="129"/>
      <c r="AB63" s="129"/>
      <c r="AC63" s="129"/>
      <c r="AD63" s="129"/>
    </row>
    <row r="64" spans="1:30" ht="17.25" thickBot="1" thickTop="1">
      <c r="A64" s="95" t="s">
        <v>6</v>
      </c>
      <c r="B64" s="326">
        <v>120</v>
      </c>
      <c r="C64" s="327"/>
      <c r="D64" s="320"/>
      <c r="E64" s="321"/>
      <c r="F64" s="83"/>
      <c r="G64" s="90">
        <v>120</v>
      </c>
      <c r="H64" s="124">
        <v>130</v>
      </c>
      <c r="I64" s="83"/>
      <c r="J64" s="320"/>
      <c r="K64" s="321"/>
      <c r="L64" s="90">
        <v>130</v>
      </c>
      <c r="M64" s="326">
        <v>115</v>
      </c>
      <c r="N64" s="327"/>
      <c r="O64" s="83"/>
      <c r="P64" s="320"/>
      <c r="Q64" s="321"/>
      <c r="R64" s="318">
        <v>115</v>
      </c>
      <c r="S64" s="328"/>
      <c r="T64" s="318">
        <v>121</v>
      </c>
      <c r="U64" s="319"/>
      <c r="V64" s="128"/>
      <c r="W64" s="129"/>
      <c r="X64" s="129"/>
      <c r="Y64" s="129"/>
      <c r="Z64" s="129"/>
      <c r="AA64" s="129"/>
      <c r="AB64" s="129"/>
      <c r="AC64" s="129"/>
      <c r="AD64" s="129"/>
    </row>
    <row r="65" spans="1:30" ht="17.25" thickBot="1" thickTop="1">
      <c r="A65" s="95" t="s">
        <v>5</v>
      </c>
      <c r="B65" s="320">
        <f>B64*B61</f>
        <v>19200</v>
      </c>
      <c r="C65" s="321"/>
      <c r="D65" s="320">
        <f>D64*B61</f>
        <v>0</v>
      </c>
      <c r="E65" s="321"/>
      <c r="F65" s="83">
        <f>F64*B61</f>
        <v>0</v>
      </c>
      <c r="G65" s="27">
        <f>G64*B61</f>
        <v>19200</v>
      </c>
      <c r="H65" s="83">
        <f>H64*B61</f>
        <v>20800</v>
      </c>
      <c r="I65" s="83">
        <v>0</v>
      </c>
      <c r="J65" s="320">
        <v>0</v>
      </c>
      <c r="K65" s="321"/>
      <c r="L65" s="27">
        <f>H65</f>
        <v>20800</v>
      </c>
      <c r="M65" s="320">
        <f>M64*B61</f>
        <v>18400</v>
      </c>
      <c r="N65" s="321"/>
      <c r="O65" s="83">
        <v>0</v>
      </c>
      <c r="P65" s="320">
        <v>0</v>
      </c>
      <c r="Q65" s="321"/>
      <c r="R65" s="322">
        <f>M65</f>
        <v>18400</v>
      </c>
      <c r="S65" s="323"/>
      <c r="T65" s="324">
        <f>T64*B61</f>
        <v>19360</v>
      </c>
      <c r="U65" s="325"/>
      <c r="V65" s="128"/>
      <c r="W65" s="129"/>
      <c r="X65" s="129"/>
      <c r="Y65" s="129"/>
      <c r="Z65" s="129"/>
      <c r="AA65" s="129"/>
      <c r="AB65" s="129"/>
      <c r="AC65" s="129"/>
      <c r="AD65" s="129"/>
    </row>
    <row r="66" spans="1:30" ht="15.75" thickTop="1">
      <c r="A66" s="329" t="s">
        <v>19</v>
      </c>
      <c r="B66" s="236" t="s">
        <v>109</v>
      </c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37"/>
      <c r="T66" s="236" t="s">
        <v>57</v>
      </c>
      <c r="U66" s="337"/>
      <c r="V66" s="128"/>
      <c r="W66" s="129"/>
      <c r="X66" s="129"/>
      <c r="Y66" s="129"/>
      <c r="Z66" s="129"/>
      <c r="AA66" s="129"/>
      <c r="AB66" s="129"/>
      <c r="AC66" s="129"/>
      <c r="AD66" s="129"/>
    </row>
    <row r="67" spans="1:30" ht="15.75" thickBot="1">
      <c r="A67" s="330"/>
      <c r="B67" s="23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39"/>
      <c r="T67" s="238"/>
      <c r="U67" s="338"/>
      <c r="V67" s="128"/>
      <c r="W67" s="129"/>
      <c r="X67" s="129"/>
      <c r="Y67" s="129"/>
      <c r="Z67" s="129"/>
      <c r="AA67" s="129"/>
      <c r="AB67" s="129"/>
      <c r="AC67" s="129"/>
      <c r="AD67" s="129"/>
    </row>
    <row r="68" spans="1:30" ht="19.5" customHeight="1" thickBot="1" thickTop="1">
      <c r="A68" s="95" t="s">
        <v>51</v>
      </c>
      <c r="B68" s="320">
        <v>150</v>
      </c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21"/>
      <c r="T68" s="320"/>
      <c r="U68" s="340"/>
      <c r="V68" s="128"/>
      <c r="W68" s="129"/>
      <c r="X68" s="129"/>
      <c r="Y68" s="129"/>
      <c r="Z68" s="129"/>
      <c r="AA68" s="129"/>
      <c r="AB68" s="129"/>
      <c r="AC68" s="129"/>
      <c r="AD68" s="129"/>
    </row>
    <row r="69" spans="1:30" ht="15.75" customHeight="1" thickTop="1">
      <c r="A69" s="329" t="s">
        <v>18</v>
      </c>
      <c r="B69" s="236" t="s">
        <v>100</v>
      </c>
      <c r="C69" s="247"/>
      <c r="D69" s="247"/>
      <c r="E69" s="247"/>
      <c r="F69" s="247"/>
      <c r="G69" s="237"/>
      <c r="H69" s="341" t="s">
        <v>58</v>
      </c>
      <c r="I69" s="342"/>
      <c r="J69" s="342"/>
      <c r="K69" s="342"/>
      <c r="L69" s="343"/>
      <c r="M69" s="341" t="s">
        <v>90</v>
      </c>
      <c r="N69" s="342"/>
      <c r="O69" s="342"/>
      <c r="P69" s="342"/>
      <c r="Q69" s="342"/>
      <c r="R69" s="342"/>
      <c r="S69" s="343"/>
      <c r="T69" s="236"/>
      <c r="U69" s="337"/>
      <c r="V69" s="128"/>
      <c r="W69" s="129"/>
      <c r="X69" s="129"/>
      <c r="Y69" s="129"/>
      <c r="Z69" s="129"/>
      <c r="AA69" s="129"/>
      <c r="AB69" s="129"/>
      <c r="AC69" s="129"/>
      <c r="AD69" s="129"/>
    </row>
    <row r="70" spans="1:30" ht="15.75" customHeight="1" thickBot="1">
      <c r="A70" s="330"/>
      <c r="B70" s="238"/>
      <c r="C70" s="248"/>
      <c r="D70" s="248"/>
      <c r="E70" s="248"/>
      <c r="F70" s="248"/>
      <c r="G70" s="239"/>
      <c r="H70" s="344"/>
      <c r="I70" s="345"/>
      <c r="J70" s="345"/>
      <c r="K70" s="345"/>
      <c r="L70" s="346"/>
      <c r="M70" s="344"/>
      <c r="N70" s="345"/>
      <c r="O70" s="345"/>
      <c r="P70" s="345"/>
      <c r="Q70" s="345"/>
      <c r="R70" s="345"/>
      <c r="S70" s="346"/>
      <c r="T70" s="238"/>
      <c r="U70" s="338"/>
      <c r="V70" s="128"/>
      <c r="W70" s="129"/>
      <c r="X70" s="129"/>
      <c r="Y70" s="129"/>
      <c r="Z70" s="129"/>
      <c r="AA70" s="129"/>
      <c r="AB70" s="129"/>
      <c r="AC70" s="129"/>
      <c r="AD70" s="129"/>
    </row>
    <row r="71" spans="1:30" ht="17.25" thickBot="1" thickTop="1">
      <c r="A71" s="95" t="s">
        <v>6</v>
      </c>
      <c r="B71" s="326">
        <v>90</v>
      </c>
      <c r="C71" s="327"/>
      <c r="D71" s="320"/>
      <c r="E71" s="321"/>
      <c r="F71" s="83"/>
      <c r="G71" s="90">
        <v>90</v>
      </c>
      <c r="H71" s="124">
        <v>100</v>
      </c>
      <c r="I71" s="83"/>
      <c r="J71" s="320"/>
      <c r="K71" s="321"/>
      <c r="L71" s="90">
        <v>100</v>
      </c>
      <c r="M71" s="124">
        <v>70</v>
      </c>
      <c r="N71" s="320"/>
      <c r="O71" s="321"/>
      <c r="P71" s="320"/>
      <c r="Q71" s="321"/>
      <c r="R71" s="318">
        <v>70</v>
      </c>
      <c r="S71" s="328"/>
      <c r="T71" s="318">
        <v>86</v>
      </c>
      <c r="U71" s="319"/>
      <c r="V71" s="128"/>
      <c r="W71" s="129"/>
      <c r="X71" s="129"/>
      <c r="Y71" s="129"/>
      <c r="Z71" s="129"/>
      <c r="AA71" s="129"/>
      <c r="AB71" s="129"/>
      <c r="AC71" s="129"/>
      <c r="AD71" s="129"/>
    </row>
    <row r="72" spans="1:30" ht="17.25" thickBot="1" thickTop="1">
      <c r="A72" s="95" t="s">
        <v>5</v>
      </c>
      <c r="B72" s="320">
        <f>B71*B68</f>
        <v>13500</v>
      </c>
      <c r="C72" s="321"/>
      <c r="D72" s="320">
        <f>D71*B68</f>
        <v>0</v>
      </c>
      <c r="E72" s="321"/>
      <c r="F72" s="83">
        <f>F71*B68</f>
        <v>0</v>
      </c>
      <c r="G72" s="27">
        <f>G71*B68</f>
        <v>13500</v>
      </c>
      <c r="H72" s="83">
        <f>H71*B68</f>
        <v>15000</v>
      </c>
      <c r="I72" s="83">
        <f>I71*B68</f>
        <v>0</v>
      </c>
      <c r="J72" s="320">
        <f>J71*B68</f>
        <v>0</v>
      </c>
      <c r="K72" s="321"/>
      <c r="L72" s="27">
        <f>L71*B68</f>
        <v>15000</v>
      </c>
      <c r="M72" s="83">
        <f>M71*B68</f>
        <v>10500</v>
      </c>
      <c r="N72" s="320">
        <f>N71*B68</f>
        <v>0</v>
      </c>
      <c r="O72" s="321"/>
      <c r="P72" s="320">
        <v>0</v>
      </c>
      <c r="Q72" s="321"/>
      <c r="R72" s="322">
        <f>R71*B68</f>
        <v>10500</v>
      </c>
      <c r="S72" s="323"/>
      <c r="T72" s="324">
        <f>T71*B68</f>
        <v>12900</v>
      </c>
      <c r="U72" s="325"/>
      <c r="V72" s="128"/>
      <c r="W72" s="129"/>
      <c r="X72" s="129"/>
      <c r="Y72" s="129"/>
      <c r="Z72" s="129"/>
      <c r="AA72" s="129"/>
      <c r="AB72" s="129"/>
      <c r="AC72" s="129"/>
      <c r="AD72" s="129"/>
    </row>
    <row r="73" spans="1:30" ht="15.75" thickTop="1">
      <c r="A73" s="329" t="s">
        <v>19</v>
      </c>
      <c r="B73" s="236" t="s">
        <v>110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37"/>
      <c r="T73" s="236"/>
      <c r="U73" s="337"/>
      <c r="V73" s="128"/>
      <c r="W73" s="129"/>
      <c r="X73" s="129"/>
      <c r="Y73" s="129"/>
      <c r="Z73" s="129"/>
      <c r="AA73" s="129"/>
      <c r="AB73" s="129"/>
      <c r="AC73" s="129"/>
      <c r="AD73" s="129"/>
    </row>
    <row r="74" spans="1:30" ht="15.75" thickBot="1">
      <c r="A74" s="330"/>
      <c r="B74" s="23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39"/>
      <c r="T74" s="238"/>
      <c r="U74" s="338"/>
      <c r="V74" s="128"/>
      <c r="W74" s="129"/>
      <c r="X74" s="129"/>
      <c r="Y74" s="129"/>
      <c r="Z74" s="129"/>
      <c r="AA74" s="129"/>
      <c r="AB74" s="129"/>
      <c r="AC74" s="129"/>
      <c r="AD74" s="129"/>
    </row>
    <row r="75" spans="1:30" ht="19.5" customHeight="1" thickBot="1" thickTop="1">
      <c r="A75" s="95" t="s">
        <v>53</v>
      </c>
      <c r="B75" s="320">
        <v>200</v>
      </c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21"/>
      <c r="T75" s="320"/>
      <c r="U75" s="340"/>
      <c r="V75" s="128"/>
      <c r="W75" s="129"/>
      <c r="X75" s="129"/>
      <c r="Y75" s="129"/>
      <c r="Z75" s="129"/>
      <c r="AA75" s="129"/>
      <c r="AB75" s="129"/>
      <c r="AC75" s="129"/>
      <c r="AD75" s="129"/>
    </row>
    <row r="76" spans="1:30" ht="15.75" customHeight="1" thickTop="1">
      <c r="A76" s="329" t="s">
        <v>18</v>
      </c>
      <c r="B76" s="236" t="s">
        <v>59</v>
      </c>
      <c r="C76" s="247"/>
      <c r="D76" s="247"/>
      <c r="E76" s="247"/>
      <c r="F76" s="247"/>
      <c r="G76" s="237"/>
      <c r="H76" s="236" t="s">
        <v>59</v>
      </c>
      <c r="I76" s="247"/>
      <c r="J76" s="247"/>
      <c r="K76" s="247"/>
      <c r="L76" s="237"/>
      <c r="M76" s="236" t="s">
        <v>90</v>
      </c>
      <c r="N76" s="247"/>
      <c r="O76" s="247"/>
      <c r="P76" s="247"/>
      <c r="Q76" s="247"/>
      <c r="R76" s="247"/>
      <c r="S76" s="237"/>
      <c r="T76" s="236"/>
      <c r="U76" s="337"/>
      <c r="V76" s="128"/>
      <c r="W76" s="129"/>
      <c r="X76" s="129"/>
      <c r="Y76" s="129"/>
      <c r="Z76" s="129"/>
      <c r="AA76" s="129"/>
      <c r="AB76" s="129"/>
      <c r="AC76" s="129"/>
      <c r="AD76" s="129"/>
    </row>
    <row r="77" spans="1:30" ht="15.75" customHeight="1" thickBot="1">
      <c r="A77" s="330"/>
      <c r="B77" s="238"/>
      <c r="C77" s="248"/>
      <c r="D77" s="248"/>
      <c r="E77" s="248"/>
      <c r="F77" s="248"/>
      <c r="G77" s="239"/>
      <c r="H77" s="238"/>
      <c r="I77" s="248"/>
      <c r="J77" s="248"/>
      <c r="K77" s="248"/>
      <c r="L77" s="239"/>
      <c r="M77" s="238"/>
      <c r="N77" s="248"/>
      <c r="O77" s="248"/>
      <c r="P77" s="248"/>
      <c r="Q77" s="248"/>
      <c r="R77" s="248"/>
      <c r="S77" s="239"/>
      <c r="T77" s="238"/>
      <c r="U77" s="338"/>
      <c r="V77" s="128"/>
      <c r="W77" s="129"/>
      <c r="X77" s="129"/>
      <c r="Y77" s="129"/>
      <c r="Z77" s="129"/>
      <c r="AA77" s="129"/>
      <c r="AB77" s="129"/>
      <c r="AC77" s="129"/>
      <c r="AD77" s="129"/>
    </row>
    <row r="78" spans="1:30" ht="17.25" thickBot="1" thickTop="1">
      <c r="A78" s="95" t="s">
        <v>6</v>
      </c>
      <c r="B78" s="326">
        <v>110</v>
      </c>
      <c r="C78" s="327"/>
      <c r="D78" s="320"/>
      <c r="E78" s="321"/>
      <c r="F78" s="83"/>
      <c r="G78" s="90">
        <v>110</v>
      </c>
      <c r="H78" s="124">
        <v>120</v>
      </c>
      <c r="I78" s="83">
        <v>0</v>
      </c>
      <c r="J78" s="320"/>
      <c r="K78" s="321"/>
      <c r="L78" s="90">
        <v>120</v>
      </c>
      <c r="M78" s="124">
        <v>110</v>
      </c>
      <c r="N78" s="320"/>
      <c r="O78" s="321"/>
      <c r="P78" s="320"/>
      <c r="Q78" s="321"/>
      <c r="R78" s="318">
        <v>110</v>
      </c>
      <c r="S78" s="328"/>
      <c r="T78" s="318">
        <v>113</v>
      </c>
      <c r="U78" s="319"/>
      <c r="V78" s="128"/>
      <c r="W78" s="129"/>
      <c r="X78" s="129"/>
      <c r="Y78" s="129"/>
      <c r="Z78" s="129"/>
      <c r="AA78" s="129"/>
      <c r="AB78" s="129"/>
      <c r="AC78" s="129"/>
      <c r="AD78" s="129"/>
    </row>
    <row r="79" spans="1:30" ht="17.25" thickBot="1" thickTop="1">
      <c r="A79" s="95" t="s">
        <v>5</v>
      </c>
      <c r="B79" s="320">
        <f>B78*B75</f>
        <v>22000</v>
      </c>
      <c r="C79" s="321"/>
      <c r="D79" s="320">
        <f>D78*B75</f>
        <v>0</v>
      </c>
      <c r="E79" s="321"/>
      <c r="F79" s="83">
        <f>F78*B75</f>
        <v>0</v>
      </c>
      <c r="G79" s="27">
        <f>G78*B75</f>
        <v>22000</v>
      </c>
      <c r="H79" s="83">
        <f>H78*B75</f>
        <v>24000</v>
      </c>
      <c r="I79" s="83">
        <f>I78*B75</f>
        <v>0</v>
      </c>
      <c r="J79" s="320">
        <f>J78*B75</f>
        <v>0</v>
      </c>
      <c r="K79" s="321"/>
      <c r="L79" s="27">
        <f>L78*B75</f>
        <v>24000</v>
      </c>
      <c r="M79" s="83">
        <f>M78*B75</f>
        <v>22000</v>
      </c>
      <c r="N79" s="320">
        <f>N78*B75</f>
        <v>0</v>
      </c>
      <c r="O79" s="321"/>
      <c r="P79" s="320">
        <f>P78*B75</f>
        <v>0</v>
      </c>
      <c r="Q79" s="321"/>
      <c r="R79" s="322">
        <f>R78*B75</f>
        <v>22000</v>
      </c>
      <c r="S79" s="323"/>
      <c r="T79" s="324">
        <f>T78*B75</f>
        <v>22600</v>
      </c>
      <c r="U79" s="325"/>
      <c r="V79" s="128"/>
      <c r="W79" s="129"/>
      <c r="X79" s="129"/>
      <c r="Y79" s="129"/>
      <c r="Z79" s="129"/>
      <c r="AA79" s="129"/>
      <c r="AB79" s="129"/>
      <c r="AC79" s="129"/>
      <c r="AD79" s="129"/>
    </row>
    <row r="80" spans="1:30" ht="15.75" thickTop="1">
      <c r="A80" s="329" t="s">
        <v>19</v>
      </c>
      <c r="B80" s="236" t="s">
        <v>76</v>
      </c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37"/>
      <c r="T80" s="236"/>
      <c r="U80" s="337"/>
      <c r="V80" s="128"/>
      <c r="W80" s="129"/>
      <c r="X80" s="129"/>
      <c r="Y80" s="129"/>
      <c r="Z80" s="129"/>
      <c r="AA80" s="129"/>
      <c r="AB80" s="129"/>
      <c r="AC80" s="129"/>
      <c r="AD80" s="129"/>
    </row>
    <row r="81" spans="1:30" ht="15.75" thickBot="1">
      <c r="A81" s="330"/>
      <c r="B81" s="23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39"/>
      <c r="T81" s="238"/>
      <c r="U81" s="338"/>
      <c r="V81" s="128"/>
      <c r="W81" s="129"/>
      <c r="X81" s="129"/>
      <c r="Y81" s="129"/>
      <c r="Z81" s="129"/>
      <c r="AA81" s="129"/>
      <c r="AB81" s="129"/>
      <c r="AC81" s="129"/>
      <c r="AD81" s="129"/>
    </row>
    <row r="82" spans="1:30" ht="34.5" customHeight="1" thickBot="1" thickTop="1">
      <c r="A82" s="95" t="s">
        <v>60</v>
      </c>
      <c r="B82" s="320">
        <v>150</v>
      </c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21"/>
      <c r="T82" s="320"/>
      <c r="U82" s="340"/>
      <c r="V82" s="128"/>
      <c r="W82" s="129"/>
      <c r="X82" s="129"/>
      <c r="Y82" s="129"/>
      <c r="Z82" s="129"/>
      <c r="AA82" s="129"/>
      <c r="AB82" s="129"/>
      <c r="AC82" s="129"/>
      <c r="AD82" s="129"/>
    </row>
    <row r="83" spans="1:30" ht="15.75" thickTop="1">
      <c r="A83" s="329" t="s">
        <v>18</v>
      </c>
      <c r="B83" s="236" t="s">
        <v>71</v>
      </c>
      <c r="C83" s="247"/>
      <c r="D83" s="247"/>
      <c r="E83" s="247"/>
      <c r="F83" s="247"/>
      <c r="G83" s="237"/>
      <c r="H83" s="341" t="s">
        <v>71</v>
      </c>
      <c r="I83" s="342"/>
      <c r="J83" s="342"/>
      <c r="K83" s="342"/>
      <c r="L83" s="343"/>
      <c r="M83" s="341" t="s">
        <v>91</v>
      </c>
      <c r="N83" s="342"/>
      <c r="O83" s="342"/>
      <c r="P83" s="342"/>
      <c r="Q83" s="342"/>
      <c r="R83" s="342"/>
      <c r="S83" s="343"/>
      <c r="T83" s="236"/>
      <c r="U83" s="337"/>
      <c r="V83" s="128"/>
      <c r="W83" s="129"/>
      <c r="X83" s="129"/>
      <c r="Y83" s="129"/>
      <c r="Z83" s="129"/>
      <c r="AA83" s="129"/>
      <c r="AB83" s="129"/>
      <c r="AC83" s="129"/>
      <c r="AD83" s="129"/>
    </row>
    <row r="84" spans="1:30" ht="15.75" thickBot="1">
      <c r="A84" s="330"/>
      <c r="B84" s="238"/>
      <c r="C84" s="248"/>
      <c r="D84" s="248"/>
      <c r="E84" s="248"/>
      <c r="F84" s="248"/>
      <c r="G84" s="239"/>
      <c r="H84" s="344"/>
      <c r="I84" s="345"/>
      <c r="J84" s="345"/>
      <c r="K84" s="345"/>
      <c r="L84" s="346"/>
      <c r="M84" s="344"/>
      <c r="N84" s="345"/>
      <c r="O84" s="345"/>
      <c r="P84" s="345"/>
      <c r="Q84" s="345"/>
      <c r="R84" s="345"/>
      <c r="S84" s="346"/>
      <c r="T84" s="238"/>
      <c r="U84" s="338"/>
      <c r="V84" s="128"/>
      <c r="W84" s="129"/>
      <c r="X84" s="129"/>
      <c r="Y84" s="129"/>
      <c r="Z84" s="129"/>
      <c r="AA84" s="129"/>
      <c r="AB84" s="129"/>
      <c r="AC84" s="129"/>
      <c r="AD84" s="129"/>
    </row>
    <row r="85" spans="1:30" ht="17.25" thickBot="1" thickTop="1">
      <c r="A85" s="95" t="s">
        <v>6</v>
      </c>
      <c r="B85" s="326">
        <v>108</v>
      </c>
      <c r="C85" s="327"/>
      <c r="D85" s="320"/>
      <c r="E85" s="321"/>
      <c r="F85" s="83"/>
      <c r="G85" s="90">
        <v>108</v>
      </c>
      <c r="H85" s="124">
        <v>115</v>
      </c>
      <c r="I85" s="83">
        <v>0</v>
      </c>
      <c r="J85" s="320"/>
      <c r="K85" s="321"/>
      <c r="L85" s="90">
        <v>115</v>
      </c>
      <c r="M85" s="124">
        <v>80</v>
      </c>
      <c r="N85" s="320"/>
      <c r="O85" s="321"/>
      <c r="P85" s="320"/>
      <c r="Q85" s="321"/>
      <c r="R85" s="326">
        <v>80</v>
      </c>
      <c r="S85" s="327"/>
      <c r="T85" s="318">
        <v>100</v>
      </c>
      <c r="U85" s="319"/>
      <c r="V85" s="128"/>
      <c r="W85" s="129"/>
      <c r="X85" s="129"/>
      <c r="Y85" s="129"/>
      <c r="Z85" s="129"/>
      <c r="AA85" s="129"/>
      <c r="AB85" s="129"/>
      <c r="AC85" s="129"/>
      <c r="AD85" s="129"/>
    </row>
    <row r="86" spans="1:30" ht="17.25" thickBot="1" thickTop="1">
      <c r="A86" s="95" t="s">
        <v>5</v>
      </c>
      <c r="B86" s="320">
        <f>B85*B82</f>
        <v>16200</v>
      </c>
      <c r="C86" s="321"/>
      <c r="D86" s="320">
        <f>D85*B82</f>
        <v>0</v>
      </c>
      <c r="E86" s="321"/>
      <c r="F86" s="83">
        <f>F85*B82</f>
        <v>0</v>
      </c>
      <c r="G86" s="27">
        <f>G85*B82</f>
        <v>16200</v>
      </c>
      <c r="H86" s="83">
        <f>H85*B82</f>
        <v>17250</v>
      </c>
      <c r="I86" s="83">
        <f>I85*B82</f>
        <v>0</v>
      </c>
      <c r="J86" s="320">
        <f>J85*B82</f>
        <v>0</v>
      </c>
      <c r="K86" s="321"/>
      <c r="L86" s="27">
        <f>L85*B82</f>
        <v>17250</v>
      </c>
      <c r="M86" s="83">
        <f>M85*B82</f>
        <v>12000</v>
      </c>
      <c r="N86" s="320"/>
      <c r="O86" s="321"/>
      <c r="P86" s="320"/>
      <c r="Q86" s="321"/>
      <c r="R86" s="320">
        <f>R85*B82</f>
        <v>12000</v>
      </c>
      <c r="S86" s="321"/>
      <c r="T86" s="324">
        <f>T85*B82</f>
        <v>15000</v>
      </c>
      <c r="U86" s="325"/>
      <c r="V86" s="128"/>
      <c r="W86" s="129"/>
      <c r="X86" s="129"/>
      <c r="Y86" s="129"/>
      <c r="Z86" s="129"/>
      <c r="AA86" s="129"/>
      <c r="AB86" s="129"/>
      <c r="AC86" s="129"/>
      <c r="AD86" s="129"/>
    </row>
    <row r="87" spans="1:30" ht="15.75" thickTop="1">
      <c r="A87" s="329" t="s">
        <v>19</v>
      </c>
      <c r="B87" s="419" t="s">
        <v>77</v>
      </c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1"/>
      <c r="T87" s="236"/>
      <c r="U87" s="337"/>
      <c r="V87" s="128"/>
      <c r="W87" s="129"/>
      <c r="X87" s="129"/>
      <c r="Y87" s="129"/>
      <c r="Z87" s="129"/>
      <c r="AA87" s="129"/>
      <c r="AB87" s="129"/>
      <c r="AC87" s="129"/>
      <c r="AD87" s="129"/>
    </row>
    <row r="88" spans="1:30" ht="15.75" thickBot="1">
      <c r="A88" s="330"/>
      <c r="B88" s="422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4"/>
      <c r="T88" s="238"/>
      <c r="U88" s="338"/>
      <c r="V88" s="128"/>
      <c r="W88" s="129"/>
      <c r="X88" s="129"/>
      <c r="Y88" s="129"/>
      <c r="Z88" s="129"/>
      <c r="AA88" s="129"/>
      <c r="AB88" s="129"/>
      <c r="AC88" s="129"/>
      <c r="AD88" s="129"/>
    </row>
    <row r="89" spans="1:30" ht="29.25" customHeight="1" thickBot="1" thickTop="1">
      <c r="A89" s="95" t="s">
        <v>60</v>
      </c>
      <c r="B89" s="320">
        <v>400</v>
      </c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21"/>
      <c r="T89" s="320"/>
      <c r="U89" s="340"/>
      <c r="V89" s="128"/>
      <c r="W89" s="129"/>
      <c r="X89" s="129"/>
      <c r="Y89" s="129"/>
      <c r="Z89" s="129"/>
      <c r="AA89" s="129"/>
      <c r="AB89" s="129"/>
      <c r="AC89" s="129"/>
      <c r="AD89" s="129"/>
    </row>
    <row r="90" spans="1:30" ht="15" customHeight="1" thickTop="1">
      <c r="A90" s="329" t="s">
        <v>18</v>
      </c>
      <c r="B90" s="425" t="s">
        <v>98</v>
      </c>
      <c r="C90" s="426"/>
      <c r="D90" s="426"/>
      <c r="E90" s="426"/>
      <c r="F90" s="426"/>
      <c r="G90" s="427"/>
      <c r="H90" s="341" t="s">
        <v>62</v>
      </c>
      <c r="I90" s="342"/>
      <c r="J90" s="342"/>
      <c r="K90" s="342"/>
      <c r="L90" s="343"/>
      <c r="M90" s="236" t="s">
        <v>92</v>
      </c>
      <c r="N90" s="247"/>
      <c r="O90" s="247"/>
      <c r="P90" s="247"/>
      <c r="Q90" s="247"/>
      <c r="R90" s="237"/>
      <c r="S90" s="84"/>
      <c r="T90" s="236"/>
      <c r="U90" s="337"/>
      <c r="V90" s="128"/>
      <c r="W90" s="129"/>
      <c r="X90" s="129"/>
      <c r="Y90" s="129"/>
      <c r="Z90" s="129"/>
      <c r="AA90" s="129"/>
      <c r="AB90" s="129"/>
      <c r="AC90" s="129"/>
      <c r="AD90" s="129"/>
    </row>
    <row r="91" spans="1:30" ht="15" customHeight="1" thickBot="1">
      <c r="A91" s="330"/>
      <c r="B91" s="428"/>
      <c r="C91" s="429"/>
      <c r="D91" s="429"/>
      <c r="E91" s="429"/>
      <c r="F91" s="429"/>
      <c r="G91" s="430"/>
      <c r="H91" s="344"/>
      <c r="I91" s="345"/>
      <c r="J91" s="345"/>
      <c r="K91" s="345"/>
      <c r="L91" s="346"/>
      <c r="M91" s="238"/>
      <c r="N91" s="248"/>
      <c r="O91" s="248"/>
      <c r="P91" s="248"/>
      <c r="Q91" s="248"/>
      <c r="R91" s="239"/>
      <c r="S91" s="83"/>
      <c r="T91" s="238"/>
      <c r="U91" s="338"/>
      <c r="V91" s="128"/>
      <c r="W91" s="129"/>
      <c r="X91" s="129"/>
      <c r="Y91" s="129"/>
      <c r="Z91" s="129"/>
      <c r="AA91" s="129"/>
      <c r="AB91" s="129"/>
      <c r="AC91" s="129"/>
      <c r="AD91" s="129"/>
    </row>
    <row r="92" spans="1:30" ht="17.25" thickBot="1" thickTop="1">
      <c r="A92" s="95" t="s">
        <v>6</v>
      </c>
      <c r="B92" s="412">
        <v>45</v>
      </c>
      <c r="C92" s="413"/>
      <c r="D92" s="238"/>
      <c r="E92" s="239"/>
      <c r="F92" s="83"/>
      <c r="G92" s="90">
        <v>45</v>
      </c>
      <c r="H92" s="124">
        <v>50</v>
      </c>
      <c r="I92" s="83"/>
      <c r="J92" s="320"/>
      <c r="K92" s="321"/>
      <c r="L92" s="90">
        <v>50</v>
      </c>
      <c r="M92" s="124">
        <v>46</v>
      </c>
      <c r="N92" s="320"/>
      <c r="O92" s="321"/>
      <c r="P92" s="320"/>
      <c r="Q92" s="321"/>
      <c r="R92" s="318">
        <v>46</v>
      </c>
      <c r="S92" s="328"/>
      <c r="T92" s="318">
        <v>47</v>
      </c>
      <c r="U92" s="319"/>
      <c r="V92" s="128"/>
      <c r="W92" s="129"/>
      <c r="X92" s="129"/>
      <c r="Y92" s="129"/>
      <c r="Z92" s="129"/>
      <c r="AA92" s="129"/>
      <c r="AB92" s="129"/>
      <c r="AC92" s="129"/>
      <c r="AD92" s="129"/>
    </row>
    <row r="93" spans="1:30" ht="17.25" thickBot="1" thickTop="1">
      <c r="A93" s="95" t="s">
        <v>5</v>
      </c>
      <c r="B93" s="320">
        <f>B92*B89</f>
        <v>18000</v>
      </c>
      <c r="C93" s="321"/>
      <c r="D93" s="320">
        <f>D92*B89</f>
        <v>0</v>
      </c>
      <c r="E93" s="321"/>
      <c r="F93" s="83">
        <f>F92*B89</f>
        <v>0</v>
      </c>
      <c r="G93" s="27">
        <f>G92*B89</f>
        <v>18000</v>
      </c>
      <c r="H93" s="83">
        <f>H92*B89</f>
        <v>20000</v>
      </c>
      <c r="I93" s="83"/>
      <c r="J93" s="320"/>
      <c r="K93" s="321"/>
      <c r="L93" s="27">
        <f>H93</f>
        <v>20000</v>
      </c>
      <c r="M93" s="83">
        <f>M92*B89</f>
        <v>18400</v>
      </c>
      <c r="N93" s="320">
        <f>N92*B89</f>
        <v>0</v>
      </c>
      <c r="O93" s="321"/>
      <c r="P93" s="320">
        <f>P92*B89</f>
        <v>0</v>
      </c>
      <c r="Q93" s="321"/>
      <c r="R93" s="322">
        <f>R92*B89</f>
        <v>18400</v>
      </c>
      <c r="S93" s="323"/>
      <c r="T93" s="324">
        <f>T92*B89</f>
        <v>18800</v>
      </c>
      <c r="U93" s="325"/>
      <c r="V93" s="128"/>
      <c r="W93" s="129"/>
      <c r="X93" s="129"/>
      <c r="Y93" s="129"/>
      <c r="Z93" s="129"/>
      <c r="AA93" s="129"/>
      <c r="AB93" s="129"/>
      <c r="AC93" s="129"/>
      <c r="AD93" s="129"/>
    </row>
    <row r="94" spans="1:30" ht="15.75" thickTop="1">
      <c r="A94" s="329" t="s">
        <v>19</v>
      </c>
      <c r="B94" s="236" t="s">
        <v>78</v>
      </c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37"/>
      <c r="T94" s="236"/>
      <c r="U94" s="337"/>
      <c r="V94" s="128"/>
      <c r="W94" s="129"/>
      <c r="X94" s="129"/>
      <c r="Y94" s="129"/>
      <c r="Z94" s="129"/>
      <c r="AA94" s="129"/>
      <c r="AB94" s="129"/>
      <c r="AC94" s="129"/>
      <c r="AD94" s="129"/>
    </row>
    <row r="95" spans="1:30" ht="15">
      <c r="A95" s="375"/>
      <c r="B95" s="376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408"/>
      <c r="T95" s="376"/>
      <c r="U95" s="368"/>
      <c r="V95" s="128"/>
      <c r="W95" s="129"/>
      <c r="X95" s="129"/>
      <c r="Y95" s="129"/>
      <c r="Z95" s="129"/>
      <c r="AA95" s="129"/>
      <c r="AB95" s="129"/>
      <c r="AC95" s="129"/>
      <c r="AD95" s="129"/>
    </row>
    <row r="96" spans="1:30" ht="15.75" thickBot="1">
      <c r="A96" s="330"/>
      <c r="B96" s="23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39"/>
      <c r="T96" s="238"/>
      <c r="U96" s="338"/>
      <c r="V96" s="128"/>
      <c r="W96" s="129"/>
      <c r="X96" s="129"/>
      <c r="Y96" s="129"/>
      <c r="Z96" s="129"/>
      <c r="AA96" s="129"/>
      <c r="AB96" s="129"/>
      <c r="AC96" s="129"/>
      <c r="AD96" s="129"/>
    </row>
    <row r="97" spans="1:30" ht="33" thickBot="1" thickTop="1">
      <c r="A97" s="95" t="s">
        <v>60</v>
      </c>
      <c r="B97" s="320">
        <v>45</v>
      </c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21"/>
      <c r="T97" s="320"/>
      <c r="U97" s="340"/>
      <c r="V97" s="128"/>
      <c r="W97" s="129"/>
      <c r="X97" s="129"/>
      <c r="Y97" s="129"/>
      <c r="Z97" s="129"/>
      <c r="AA97" s="129"/>
      <c r="AB97" s="129"/>
      <c r="AC97" s="129"/>
      <c r="AD97" s="129"/>
    </row>
    <row r="98" spans="1:30" ht="15.75" customHeight="1" thickTop="1">
      <c r="A98" s="329" t="s">
        <v>18</v>
      </c>
      <c r="B98" s="425" t="s">
        <v>97</v>
      </c>
      <c r="C98" s="426"/>
      <c r="D98" s="426"/>
      <c r="E98" s="426"/>
      <c r="F98" s="426"/>
      <c r="G98" s="427"/>
      <c r="H98" s="236" t="s">
        <v>63</v>
      </c>
      <c r="I98" s="247"/>
      <c r="J98" s="247"/>
      <c r="K98" s="247"/>
      <c r="L98" s="237"/>
      <c r="M98" s="236" t="s">
        <v>93</v>
      </c>
      <c r="N98" s="247"/>
      <c r="O98" s="247"/>
      <c r="P98" s="247"/>
      <c r="Q98" s="247"/>
      <c r="R98" s="237"/>
      <c r="S98" s="84"/>
      <c r="T98" s="236"/>
      <c r="U98" s="337"/>
      <c r="V98" s="128"/>
      <c r="W98" s="129"/>
      <c r="X98" s="129"/>
      <c r="Y98" s="129"/>
      <c r="Z98" s="129"/>
      <c r="AA98" s="129"/>
      <c r="AB98" s="129"/>
      <c r="AC98" s="129"/>
      <c r="AD98" s="129"/>
    </row>
    <row r="99" spans="1:30" ht="15.75" customHeight="1" thickBot="1">
      <c r="A99" s="330"/>
      <c r="B99" s="428"/>
      <c r="C99" s="429"/>
      <c r="D99" s="429"/>
      <c r="E99" s="429"/>
      <c r="F99" s="429"/>
      <c r="G99" s="430"/>
      <c r="H99" s="238"/>
      <c r="I99" s="248"/>
      <c r="J99" s="248"/>
      <c r="K99" s="248"/>
      <c r="L99" s="239"/>
      <c r="M99" s="238"/>
      <c r="N99" s="248"/>
      <c r="O99" s="248"/>
      <c r="P99" s="248"/>
      <c r="Q99" s="248"/>
      <c r="R99" s="239"/>
      <c r="S99" s="83"/>
      <c r="T99" s="238"/>
      <c r="U99" s="338"/>
      <c r="V99" s="128"/>
      <c r="W99" s="129"/>
      <c r="X99" s="129"/>
      <c r="Y99" s="129"/>
      <c r="Z99" s="129"/>
      <c r="AA99" s="129"/>
      <c r="AB99" s="129"/>
      <c r="AC99" s="129"/>
      <c r="AD99" s="129"/>
    </row>
    <row r="100" spans="1:30" ht="17.25" thickBot="1" thickTop="1">
      <c r="A100" s="95" t="s">
        <v>6</v>
      </c>
      <c r="B100" s="412">
        <v>140</v>
      </c>
      <c r="C100" s="413"/>
      <c r="D100" s="238"/>
      <c r="E100" s="239"/>
      <c r="F100" s="83"/>
      <c r="G100" s="90">
        <v>140</v>
      </c>
      <c r="H100" s="124">
        <v>140</v>
      </c>
      <c r="I100" s="83"/>
      <c r="J100" s="320"/>
      <c r="K100" s="321"/>
      <c r="L100" s="90">
        <v>140</v>
      </c>
      <c r="M100" s="124">
        <v>135</v>
      </c>
      <c r="N100" s="320"/>
      <c r="O100" s="321"/>
      <c r="P100" s="320"/>
      <c r="Q100" s="321"/>
      <c r="R100" s="318">
        <v>135</v>
      </c>
      <c r="S100" s="328"/>
      <c r="T100" s="318">
        <v>138</v>
      </c>
      <c r="U100" s="319"/>
      <c r="V100" s="128"/>
      <c r="W100" s="129"/>
      <c r="X100" s="129"/>
      <c r="Y100" s="129"/>
      <c r="Z100" s="129"/>
      <c r="AA100" s="129"/>
      <c r="AB100" s="129"/>
      <c r="AC100" s="129"/>
      <c r="AD100" s="129"/>
    </row>
    <row r="101" spans="1:30" ht="17.25" thickBot="1" thickTop="1">
      <c r="A101" s="95" t="s">
        <v>5</v>
      </c>
      <c r="B101" s="320">
        <f>B100*B97</f>
        <v>6300</v>
      </c>
      <c r="C101" s="321"/>
      <c r="D101" s="320">
        <f>D100*B97</f>
        <v>0</v>
      </c>
      <c r="E101" s="321"/>
      <c r="F101" s="83">
        <f>F100*B97</f>
        <v>0</v>
      </c>
      <c r="G101" s="27">
        <f>G100*B97</f>
        <v>6300</v>
      </c>
      <c r="H101" s="83">
        <f>H100*B97</f>
        <v>6300</v>
      </c>
      <c r="I101" s="83">
        <f>I100*B97</f>
        <v>0</v>
      </c>
      <c r="J101" s="320">
        <f>J100*B97</f>
        <v>0</v>
      </c>
      <c r="K101" s="321"/>
      <c r="L101" s="27">
        <f>L100*B97</f>
        <v>6300</v>
      </c>
      <c r="M101" s="83">
        <f>M100*B97</f>
        <v>6075</v>
      </c>
      <c r="N101" s="320"/>
      <c r="O101" s="321"/>
      <c r="P101" s="320">
        <f>P100*B97</f>
        <v>0</v>
      </c>
      <c r="Q101" s="321"/>
      <c r="R101" s="322">
        <f>R100*B97</f>
        <v>6075</v>
      </c>
      <c r="S101" s="323"/>
      <c r="T101" s="324">
        <f>T100*B97</f>
        <v>6210</v>
      </c>
      <c r="U101" s="325"/>
      <c r="V101" s="128"/>
      <c r="W101" s="129"/>
      <c r="X101" s="129"/>
      <c r="Y101" s="129"/>
      <c r="Z101" s="129"/>
      <c r="AA101" s="129"/>
      <c r="AB101" s="129"/>
      <c r="AC101" s="129"/>
      <c r="AD101" s="129"/>
    </row>
    <row r="102" spans="1:30" ht="15.75" thickTop="1">
      <c r="A102" s="329" t="s">
        <v>19</v>
      </c>
      <c r="B102" s="431" t="s">
        <v>79</v>
      </c>
      <c r="C102" s="432"/>
      <c r="D102" s="432"/>
      <c r="E102" s="432"/>
      <c r="F102" s="432"/>
      <c r="G102" s="432"/>
      <c r="H102" s="432"/>
      <c r="I102" s="432"/>
      <c r="J102" s="432"/>
      <c r="K102" s="432"/>
      <c r="L102" s="432"/>
      <c r="M102" s="432"/>
      <c r="N102" s="432"/>
      <c r="O102" s="432"/>
      <c r="P102" s="432"/>
      <c r="Q102" s="432"/>
      <c r="R102" s="432"/>
      <c r="S102" s="433"/>
      <c r="T102" s="236"/>
      <c r="U102" s="337"/>
      <c r="V102" s="128"/>
      <c r="W102" s="129"/>
      <c r="X102" s="129"/>
      <c r="Y102" s="129"/>
      <c r="Z102" s="129"/>
      <c r="AA102" s="129"/>
      <c r="AB102" s="129"/>
      <c r="AC102" s="129"/>
      <c r="AD102" s="129"/>
    </row>
    <row r="103" spans="1:30" ht="15.75" thickBot="1">
      <c r="A103" s="330"/>
      <c r="B103" s="434"/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35"/>
      <c r="S103" s="436"/>
      <c r="T103" s="238"/>
      <c r="U103" s="338"/>
      <c r="V103" s="128"/>
      <c r="W103" s="129"/>
      <c r="X103" s="129"/>
      <c r="Y103" s="129"/>
      <c r="Z103" s="129"/>
      <c r="AA103" s="129"/>
      <c r="AB103" s="129"/>
      <c r="AC103" s="129"/>
      <c r="AD103" s="129"/>
    </row>
    <row r="104" spans="1:30" ht="19.5" customHeight="1" thickBot="1" thickTop="1">
      <c r="A104" s="95" t="s">
        <v>53</v>
      </c>
      <c r="B104" s="320">
        <v>25</v>
      </c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21"/>
      <c r="T104" s="320"/>
      <c r="U104" s="340"/>
      <c r="V104" s="128"/>
      <c r="W104" s="129"/>
      <c r="X104" s="129"/>
      <c r="Y104" s="129"/>
      <c r="Z104" s="129"/>
      <c r="AA104" s="129"/>
      <c r="AB104" s="129"/>
      <c r="AC104" s="129"/>
      <c r="AD104" s="129"/>
    </row>
    <row r="105" spans="1:30" ht="16.5" customHeight="1" thickTop="1">
      <c r="A105" s="329" t="s">
        <v>18</v>
      </c>
      <c r="B105" s="236" t="s">
        <v>61</v>
      </c>
      <c r="C105" s="247"/>
      <c r="D105" s="247"/>
      <c r="E105" s="247"/>
      <c r="F105" s="247"/>
      <c r="G105" s="237"/>
      <c r="H105" s="341" t="s">
        <v>64</v>
      </c>
      <c r="I105" s="342"/>
      <c r="J105" s="342"/>
      <c r="K105" s="342"/>
      <c r="L105" s="343"/>
      <c r="M105" s="236" t="s">
        <v>94</v>
      </c>
      <c r="N105" s="247"/>
      <c r="O105" s="247"/>
      <c r="P105" s="247"/>
      <c r="Q105" s="247"/>
      <c r="R105" s="247"/>
      <c r="S105" s="237"/>
      <c r="T105" s="236"/>
      <c r="U105" s="337"/>
      <c r="V105" s="128"/>
      <c r="W105" s="129"/>
      <c r="X105" s="129"/>
      <c r="Y105" s="129"/>
      <c r="Z105" s="129"/>
      <c r="AA105" s="129"/>
      <c r="AB105" s="129"/>
      <c r="AC105" s="129"/>
      <c r="AD105" s="129"/>
    </row>
    <row r="106" spans="1:30" ht="15" customHeight="1" thickBot="1">
      <c r="A106" s="330"/>
      <c r="B106" s="238"/>
      <c r="C106" s="248"/>
      <c r="D106" s="248"/>
      <c r="E106" s="248"/>
      <c r="F106" s="248"/>
      <c r="G106" s="239"/>
      <c r="H106" s="344"/>
      <c r="I106" s="345"/>
      <c r="J106" s="345"/>
      <c r="K106" s="345"/>
      <c r="L106" s="346"/>
      <c r="M106" s="238"/>
      <c r="N106" s="248"/>
      <c r="O106" s="248"/>
      <c r="P106" s="248"/>
      <c r="Q106" s="248"/>
      <c r="R106" s="248"/>
      <c r="S106" s="239"/>
      <c r="T106" s="238"/>
      <c r="U106" s="338"/>
      <c r="V106" s="128"/>
      <c r="W106" s="129"/>
      <c r="X106" s="129"/>
      <c r="Y106" s="129"/>
      <c r="Z106" s="129"/>
      <c r="AA106" s="129"/>
      <c r="AB106" s="129"/>
      <c r="AC106" s="129"/>
      <c r="AD106" s="129"/>
    </row>
    <row r="107" spans="1:30" ht="17.25" thickBot="1" thickTop="1">
      <c r="A107" s="95" t="s">
        <v>6</v>
      </c>
      <c r="B107" s="326">
        <v>210</v>
      </c>
      <c r="C107" s="327"/>
      <c r="D107" s="320"/>
      <c r="E107" s="321"/>
      <c r="F107" s="83"/>
      <c r="G107" s="90">
        <v>210</v>
      </c>
      <c r="H107" s="124">
        <v>215</v>
      </c>
      <c r="I107" s="83">
        <v>0</v>
      </c>
      <c r="J107" s="320"/>
      <c r="K107" s="321"/>
      <c r="L107" s="90">
        <v>215</v>
      </c>
      <c r="M107" s="124">
        <v>200</v>
      </c>
      <c r="N107" s="320"/>
      <c r="O107" s="321"/>
      <c r="P107" s="320"/>
      <c r="Q107" s="321"/>
      <c r="R107" s="318">
        <v>200</v>
      </c>
      <c r="S107" s="328"/>
      <c r="T107" s="318">
        <v>208</v>
      </c>
      <c r="U107" s="319"/>
      <c r="V107" s="128"/>
      <c r="W107" s="129"/>
      <c r="X107" s="129"/>
      <c r="Y107" s="129"/>
      <c r="Z107" s="129"/>
      <c r="AA107" s="129"/>
      <c r="AB107" s="129"/>
      <c r="AC107" s="129"/>
      <c r="AD107" s="129"/>
    </row>
    <row r="108" spans="1:30" ht="17.25" thickBot="1" thickTop="1">
      <c r="A108" s="95" t="s">
        <v>5</v>
      </c>
      <c r="B108" s="320">
        <f>B107*B104</f>
        <v>5250</v>
      </c>
      <c r="C108" s="321"/>
      <c r="D108" s="320">
        <f>D107*B104</f>
        <v>0</v>
      </c>
      <c r="E108" s="321"/>
      <c r="F108" s="83"/>
      <c r="G108" s="27">
        <f>G107*B104</f>
        <v>5250</v>
      </c>
      <c r="H108" s="83">
        <f>H107*B104</f>
        <v>5375</v>
      </c>
      <c r="I108" s="83">
        <f>I107*B104</f>
        <v>0</v>
      </c>
      <c r="J108" s="320">
        <f>J107*B104</f>
        <v>0</v>
      </c>
      <c r="K108" s="321"/>
      <c r="L108" s="27">
        <f>L107*B104</f>
        <v>5375</v>
      </c>
      <c r="M108" s="83">
        <f>M107*B104</f>
        <v>5000</v>
      </c>
      <c r="N108" s="320">
        <f>N107*B104</f>
        <v>0</v>
      </c>
      <c r="O108" s="321"/>
      <c r="P108" s="320">
        <f>P107*B104</f>
        <v>0</v>
      </c>
      <c r="Q108" s="321"/>
      <c r="R108" s="322">
        <f>R107*B104</f>
        <v>5000</v>
      </c>
      <c r="S108" s="323"/>
      <c r="T108" s="324">
        <f>T107*B104</f>
        <v>5200</v>
      </c>
      <c r="U108" s="325"/>
      <c r="V108" s="128"/>
      <c r="W108" s="129"/>
      <c r="X108" s="129"/>
      <c r="Y108" s="129"/>
      <c r="Z108" s="129"/>
      <c r="AA108" s="129"/>
      <c r="AB108" s="129"/>
      <c r="AC108" s="129"/>
      <c r="AD108" s="129"/>
    </row>
    <row r="109" spans="1:30" ht="15.75" thickTop="1">
      <c r="A109" s="329" t="s">
        <v>19</v>
      </c>
      <c r="B109" s="236" t="s">
        <v>80</v>
      </c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37"/>
      <c r="T109" s="236"/>
      <c r="U109" s="337"/>
      <c r="V109" s="128"/>
      <c r="W109" s="129"/>
      <c r="X109" s="129"/>
      <c r="Y109" s="129"/>
      <c r="Z109" s="129"/>
      <c r="AA109" s="129"/>
      <c r="AB109" s="129"/>
      <c r="AC109" s="129"/>
      <c r="AD109" s="129"/>
    </row>
    <row r="110" spans="1:30" ht="24" customHeight="1" thickBot="1">
      <c r="A110" s="330"/>
      <c r="B110" s="23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39"/>
      <c r="T110" s="238"/>
      <c r="U110" s="338"/>
      <c r="V110" s="128"/>
      <c r="W110" s="129"/>
      <c r="X110" s="129"/>
      <c r="Y110" s="129"/>
      <c r="Z110" s="129"/>
      <c r="AA110" s="129"/>
      <c r="AB110" s="129"/>
      <c r="AC110" s="129"/>
      <c r="AD110" s="129"/>
    </row>
    <row r="111" spans="1:30" ht="33" thickBot="1" thickTop="1">
      <c r="A111" s="95" t="s">
        <v>65</v>
      </c>
      <c r="B111" s="320">
        <v>650</v>
      </c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21"/>
      <c r="T111" s="320"/>
      <c r="U111" s="340"/>
      <c r="V111" s="128"/>
      <c r="W111" s="129"/>
      <c r="X111" s="129"/>
      <c r="Y111" s="129"/>
      <c r="Z111" s="129"/>
      <c r="AA111" s="129"/>
      <c r="AB111" s="129"/>
      <c r="AC111" s="129"/>
      <c r="AD111" s="129"/>
    </row>
    <row r="112" spans="1:30" ht="15.75" thickTop="1">
      <c r="A112" s="329" t="s">
        <v>18</v>
      </c>
      <c r="B112" s="236" t="s">
        <v>72</v>
      </c>
      <c r="C112" s="247"/>
      <c r="D112" s="247"/>
      <c r="E112" s="247"/>
      <c r="F112" s="247"/>
      <c r="G112" s="237"/>
      <c r="H112" s="341" t="s">
        <v>66</v>
      </c>
      <c r="I112" s="342"/>
      <c r="J112" s="342"/>
      <c r="K112" s="342"/>
      <c r="L112" s="343"/>
      <c r="M112" s="341" t="s">
        <v>96</v>
      </c>
      <c r="N112" s="342"/>
      <c r="O112" s="342"/>
      <c r="P112" s="342"/>
      <c r="Q112" s="342"/>
      <c r="R112" s="342"/>
      <c r="S112" s="343"/>
      <c r="T112" s="236"/>
      <c r="U112" s="337"/>
      <c r="V112" s="128"/>
      <c r="W112" s="129"/>
      <c r="X112" s="129"/>
      <c r="Y112" s="129"/>
      <c r="Z112" s="129"/>
      <c r="AA112" s="129"/>
      <c r="AB112" s="129"/>
      <c r="AC112" s="129"/>
      <c r="AD112" s="129"/>
    </row>
    <row r="113" spans="1:30" ht="15.75" thickBot="1">
      <c r="A113" s="330"/>
      <c r="B113" s="238"/>
      <c r="C113" s="248"/>
      <c r="D113" s="248"/>
      <c r="E113" s="248"/>
      <c r="F113" s="248"/>
      <c r="G113" s="239"/>
      <c r="H113" s="344"/>
      <c r="I113" s="345"/>
      <c r="J113" s="345"/>
      <c r="K113" s="345"/>
      <c r="L113" s="346"/>
      <c r="M113" s="344"/>
      <c r="N113" s="345"/>
      <c r="O113" s="345"/>
      <c r="P113" s="345"/>
      <c r="Q113" s="345"/>
      <c r="R113" s="345"/>
      <c r="S113" s="346"/>
      <c r="T113" s="238"/>
      <c r="U113" s="338"/>
      <c r="V113" s="128"/>
      <c r="W113" s="129"/>
      <c r="X113" s="129"/>
      <c r="Y113" s="129"/>
      <c r="Z113" s="129"/>
      <c r="AA113" s="129"/>
      <c r="AB113" s="129"/>
      <c r="AC113" s="129"/>
      <c r="AD113" s="129"/>
    </row>
    <row r="114" spans="1:30" ht="17.25" thickBot="1" thickTop="1">
      <c r="A114" s="95" t="s">
        <v>6</v>
      </c>
      <c r="B114" s="326">
        <v>46</v>
      </c>
      <c r="C114" s="327"/>
      <c r="D114" s="320"/>
      <c r="E114" s="321"/>
      <c r="F114" s="83"/>
      <c r="G114" s="90">
        <v>46</v>
      </c>
      <c r="H114" s="124">
        <v>50</v>
      </c>
      <c r="I114" s="83"/>
      <c r="J114" s="320"/>
      <c r="K114" s="321"/>
      <c r="L114" s="90">
        <v>50</v>
      </c>
      <c r="M114" s="124">
        <v>50</v>
      </c>
      <c r="N114" s="320"/>
      <c r="O114" s="321"/>
      <c r="P114" s="320"/>
      <c r="Q114" s="321"/>
      <c r="R114" s="326">
        <v>50</v>
      </c>
      <c r="S114" s="327"/>
      <c r="T114" s="437">
        <v>48</v>
      </c>
      <c r="U114" s="438"/>
      <c r="V114" s="128"/>
      <c r="W114" s="129"/>
      <c r="X114" s="129"/>
      <c r="Y114" s="129"/>
      <c r="Z114" s="129"/>
      <c r="AA114" s="129"/>
      <c r="AB114" s="129"/>
      <c r="AC114" s="129"/>
      <c r="AD114" s="129"/>
    </row>
    <row r="115" spans="1:30" ht="17.25" thickBot="1" thickTop="1">
      <c r="A115" s="95" t="s">
        <v>5</v>
      </c>
      <c r="B115" s="320">
        <f>B114*B111</f>
        <v>29900</v>
      </c>
      <c r="C115" s="321"/>
      <c r="D115" s="320">
        <f>D114*B111</f>
        <v>0</v>
      </c>
      <c r="E115" s="321"/>
      <c r="F115" s="83">
        <f>F114*B111</f>
        <v>0</v>
      </c>
      <c r="G115" s="27">
        <f>G114*B111</f>
        <v>29900</v>
      </c>
      <c r="H115" s="83">
        <f>H114*B111</f>
        <v>32500</v>
      </c>
      <c r="I115" s="83">
        <f>I114*B111</f>
        <v>0</v>
      </c>
      <c r="J115" s="320">
        <f>J114*B111</f>
        <v>0</v>
      </c>
      <c r="K115" s="321"/>
      <c r="L115" s="27">
        <f>L114*B111</f>
        <v>32500</v>
      </c>
      <c r="M115" s="83">
        <f>M114*B111</f>
        <v>32500</v>
      </c>
      <c r="N115" s="320">
        <v>0</v>
      </c>
      <c r="O115" s="321"/>
      <c r="P115" s="320">
        <v>0</v>
      </c>
      <c r="Q115" s="321"/>
      <c r="R115" s="320">
        <f>M115</f>
        <v>32500</v>
      </c>
      <c r="S115" s="339"/>
      <c r="T115" s="439">
        <f>T114*B111</f>
        <v>31200</v>
      </c>
      <c r="U115" s="440"/>
      <c r="V115" s="128"/>
      <c r="W115" s="129"/>
      <c r="X115" s="129"/>
      <c r="Y115" s="129"/>
      <c r="Z115" s="129"/>
      <c r="AA115" s="129"/>
      <c r="AB115" s="129"/>
      <c r="AC115" s="129"/>
      <c r="AD115" s="129"/>
    </row>
    <row r="116" spans="1:30" ht="15.75" thickTop="1">
      <c r="A116" s="329" t="s">
        <v>19</v>
      </c>
      <c r="B116" s="236" t="s">
        <v>81</v>
      </c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352"/>
      <c r="U116" s="441"/>
      <c r="V116" s="128"/>
      <c r="W116" s="129"/>
      <c r="X116" s="129"/>
      <c r="Y116" s="129"/>
      <c r="Z116" s="129"/>
      <c r="AA116" s="129"/>
      <c r="AB116" s="129"/>
      <c r="AC116" s="129"/>
      <c r="AD116" s="129"/>
    </row>
    <row r="117" spans="1:30" ht="15.75" thickBot="1">
      <c r="A117" s="330"/>
      <c r="B117" s="23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38"/>
      <c r="U117" s="338"/>
      <c r="V117" s="128"/>
      <c r="W117" s="129"/>
      <c r="X117" s="129"/>
      <c r="Y117" s="129"/>
      <c r="Z117" s="129"/>
      <c r="AA117" s="129"/>
      <c r="AB117" s="129"/>
      <c r="AC117" s="129"/>
      <c r="AD117" s="129"/>
    </row>
    <row r="118" spans="1:30" ht="15.75" thickTop="1">
      <c r="A118" s="329" t="s">
        <v>65</v>
      </c>
      <c r="B118" s="236">
        <v>1200</v>
      </c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36"/>
      <c r="U118" s="337"/>
      <c r="V118" s="128"/>
      <c r="W118" s="129"/>
      <c r="X118" s="129"/>
      <c r="Y118" s="129"/>
      <c r="Z118" s="129"/>
      <c r="AA118" s="129"/>
      <c r="AB118" s="129"/>
      <c r="AC118" s="129"/>
      <c r="AD118" s="129"/>
    </row>
    <row r="119" spans="1:30" ht="15" customHeight="1" thickBot="1">
      <c r="A119" s="330"/>
      <c r="B119" s="23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38"/>
      <c r="U119" s="338"/>
      <c r="V119" s="128"/>
      <c r="W119" s="129"/>
      <c r="X119" s="129"/>
      <c r="Y119" s="129"/>
      <c r="Z119" s="129"/>
      <c r="AA119" s="129"/>
      <c r="AB119" s="129"/>
      <c r="AC119" s="129"/>
      <c r="AD119" s="129"/>
    </row>
    <row r="120" spans="1:30" ht="15" customHeight="1" thickTop="1">
      <c r="A120" s="329" t="s">
        <v>18</v>
      </c>
      <c r="B120" s="425" t="s">
        <v>72</v>
      </c>
      <c r="C120" s="426"/>
      <c r="D120" s="426"/>
      <c r="E120" s="426"/>
      <c r="F120" s="426"/>
      <c r="G120" s="427"/>
      <c r="H120" s="341" t="s">
        <v>73</v>
      </c>
      <c r="I120" s="342"/>
      <c r="J120" s="342"/>
      <c r="K120" s="342"/>
      <c r="L120" s="343"/>
      <c r="M120" s="236" t="s">
        <v>95</v>
      </c>
      <c r="N120" s="247"/>
      <c r="O120" s="247"/>
      <c r="P120" s="247"/>
      <c r="Q120" s="247"/>
      <c r="R120" s="237"/>
      <c r="T120" s="236"/>
      <c r="U120" s="337"/>
      <c r="V120" s="128"/>
      <c r="W120" s="129"/>
      <c r="X120" s="129"/>
      <c r="Y120" s="129"/>
      <c r="Z120" s="129"/>
      <c r="AA120" s="129"/>
      <c r="AB120" s="129"/>
      <c r="AC120" s="129"/>
      <c r="AD120" s="129"/>
    </row>
    <row r="121" spans="1:30" ht="15" customHeight="1" thickBot="1">
      <c r="A121" s="330"/>
      <c r="B121" s="428"/>
      <c r="C121" s="429"/>
      <c r="D121" s="429"/>
      <c r="E121" s="429"/>
      <c r="F121" s="429"/>
      <c r="G121" s="430"/>
      <c r="H121" s="344"/>
      <c r="I121" s="345"/>
      <c r="J121" s="345"/>
      <c r="K121" s="345"/>
      <c r="L121" s="346"/>
      <c r="M121" s="238"/>
      <c r="N121" s="248"/>
      <c r="O121" s="248"/>
      <c r="P121" s="248"/>
      <c r="Q121" s="248"/>
      <c r="R121" s="239"/>
      <c r="T121" s="238"/>
      <c r="U121" s="338"/>
      <c r="V121" s="128"/>
      <c r="W121" s="129"/>
      <c r="X121" s="129"/>
      <c r="Y121" s="129"/>
      <c r="Z121" s="129"/>
      <c r="AA121" s="129"/>
      <c r="AB121" s="129"/>
      <c r="AC121" s="129"/>
      <c r="AD121" s="129"/>
    </row>
    <row r="122" spans="1:30" ht="17.25" thickBot="1" thickTop="1">
      <c r="A122" s="95" t="s">
        <v>6</v>
      </c>
      <c r="B122" s="412">
        <v>17</v>
      </c>
      <c r="C122" s="413"/>
      <c r="D122" s="238"/>
      <c r="E122" s="239"/>
      <c r="F122" s="83"/>
      <c r="G122" s="90">
        <v>17</v>
      </c>
      <c r="H122" s="124">
        <v>20</v>
      </c>
      <c r="I122" s="83"/>
      <c r="J122" s="320"/>
      <c r="K122" s="321"/>
      <c r="L122" s="90">
        <v>20</v>
      </c>
      <c r="M122" s="124">
        <v>20</v>
      </c>
      <c r="N122" s="320"/>
      <c r="O122" s="321"/>
      <c r="P122" s="320"/>
      <c r="Q122" s="321"/>
      <c r="R122" s="318">
        <v>20</v>
      </c>
      <c r="S122" s="443"/>
      <c r="T122" s="318">
        <v>19</v>
      </c>
      <c r="U122" s="319"/>
      <c r="V122" s="128"/>
      <c r="W122" s="129"/>
      <c r="X122" s="129"/>
      <c r="Y122" s="129"/>
      <c r="Z122" s="129"/>
      <c r="AA122" s="129"/>
      <c r="AB122" s="129"/>
      <c r="AC122" s="129"/>
      <c r="AD122" s="129"/>
    </row>
    <row r="123" spans="1:30" ht="17.25" thickBot="1" thickTop="1">
      <c r="A123" s="95" t="s">
        <v>5</v>
      </c>
      <c r="B123" s="320">
        <f>B122*B118</f>
        <v>20400</v>
      </c>
      <c r="C123" s="321"/>
      <c r="D123" s="320">
        <f>D122*B118</f>
        <v>0</v>
      </c>
      <c r="E123" s="321"/>
      <c r="F123" s="83">
        <f>F122*B118</f>
        <v>0</v>
      </c>
      <c r="G123" s="27">
        <f>G122*B118</f>
        <v>20400</v>
      </c>
      <c r="H123" s="83">
        <f>H122*B118</f>
        <v>24000</v>
      </c>
      <c r="I123" s="83">
        <f>I122*B118</f>
        <v>0</v>
      </c>
      <c r="J123" s="320">
        <f>J122*B118</f>
        <v>0</v>
      </c>
      <c r="K123" s="321"/>
      <c r="L123" s="27">
        <f>L122*B118</f>
        <v>24000</v>
      </c>
      <c r="M123" s="83">
        <f>M122*B118</f>
        <v>24000</v>
      </c>
      <c r="N123" s="320">
        <f>N122*B118</f>
        <v>0</v>
      </c>
      <c r="O123" s="321"/>
      <c r="P123" s="320">
        <f>P122*B118</f>
        <v>0</v>
      </c>
      <c r="Q123" s="321"/>
      <c r="R123" s="322">
        <f>R122*B118</f>
        <v>24000</v>
      </c>
      <c r="S123" s="442"/>
      <c r="T123" s="322">
        <f>T122*B118</f>
        <v>22800</v>
      </c>
      <c r="U123" s="411"/>
      <c r="V123" s="128"/>
      <c r="W123" s="129"/>
      <c r="X123" s="129"/>
      <c r="Y123" s="129"/>
      <c r="Z123" s="129"/>
      <c r="AA123" s="129"/>
      <c r="AB123" s="129"/>
      <c r="AC123" s="129"/>
      <c r="AD123" s="129"/>
    </row>
    <row r="124" spans="1:22" s="137" customFormat="1" ht="15.75" thickTop="1">
      <c r="A124" s="329" t="s">
        <v>19</v>
      </c>
      <c r="B124" s="331" t="s">
        <v>168</v>
      </c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3"/>
      <c r="T124" s="236"/>
      <c r="U124" s="337"/>
      <c r="V124" s="128"/>
    </row>
    <row r="125" spans="1:22" s="137" customFormat="1" ht="15.75" thickBot="1">
      <c r="A125" s="330"/>
      <c r="B125" s="334"/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6"/>
      <c r="T125" s="238"/>
      <c r="U125" s="338"/>
      <c r="V125" s="128"/>
    </row>
    <row r="126" spans="1:22" s="137" customFormat="1" ht="19.5" customHeight="1" thickBot="1" thickTop="1">
      <c r="A126" s="95" t="s">
        <v>53</v>
      </c>
      <c r="B126" s="320">
        <v>13</v>
      </c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21"/>
      <c r="T126" s="320"/>
      <c r="U126" s="340"/>
      <c r="V126" s="128"/>
    </row>
    <row r="127" spans="1:22" s="137" customFormat="1" ht="16.5" customHeight="1" thickTop="1">
      <c r="A127" s="329" t="s">
        <v>18</v>
      </c>
      <c r="B127" s="236" t="s">
        <v>89</v>
      </c>
      <c r="C127" s="247"/>
      <c r="D127" s="247"/>
      <c r="E127" s="247"/>
      <c r="F127" s="247"/>
      <c r="G127" s="237"/>
      <c r="H127" s="341" t="s">
        <v>54</v>
      </c>
      <c r="I127" s="342"/>
      <c r="J127" s="342"/>
      <c r="K127" s="342"/>
      <c r="L127" s="343"/>
      <c r="M127" s="236" t="s">
        <v>87</v>
      </c>
      <c r="N127" s="247"/>
      <c r="O127" s="247"/>
      <c r="P127" s="247"/>
      <c r="Q127" s="247"/>
      <c r="R127" s="247"/>
      <c r="S127" s="237"/>
      <c r="T127" s="236"/>
      <c r="U127" s="337"/>
      <c r="V127" s="128"/>
    </row>
    <row r="128" spans="1:22" s="137" customFormat="1" ht="15" customHeight="1" thickBot="1">
      <c r="A128" s="330"/>
      <c r="B128" s="238"/>
      <c r="C128" s="248"/>
      <c r="D128" s="248"/>
      <c r="E128" s="248"/>
      <c r="F128" s="248"/>
      <c r="G128" s="239"/>
      <c r="H128" s="344"/>
      <c r="I128" s="345"/>
      <c r="J128" s="345"/>
      <c r="K128" s="345"/>
      <c r="L128" s="346"/>
      <c r="M128" s="238"/>
      <c r="N128" s="248"/>
      <c r="O128" s="248"/>
      <c r="P128" s="248"/>
      <c r="Q128" s="248"/>
      <c r="R128" s="248"/>
      <c r="S128" s="239"/>
      <c r="T128" s="238"/>
      <c r="U128" s="338"/>
      <c r="V128" s="128"/>
    </row>
    <row r="129" spans="1:22" s="137" customFormat="1" ht="17.25" thickBot="1" thickTop="1">
      <c r="A129" s="95" t="s">
        <v>6</v>
      </c>
      <c r="B129" s="326">
        <v>120</v>
      </c>
      <c r="C129" s="327"/>
      <c r="D129" s="320"/>
      <c r="E129" s="321"/>
      <c r="F129" s="83"/>
      <c r="G129" s="90">
        <v>120</v>
      </c>
      <c r="H129" s="124">
        <v>130</v>
      </c>
      <c r="I129" s="83">
        <v>0</v>
      </c>
      <c r="J129" s="320"/>
      <c r="K129" s="321"/>
      <c r="L129" s="90">
        <v>130</v>
      </c>
      <c r="M129" s="124">
        <v>120</v>
      </c>
      <c r="N129" s="320"/>
      <c r="O129" s="321"/>
      <c r="P129" s="320"/>
      <c r="Q129" s="321"/>
      <c r="R129" s="318">
        <v>120</v>
      </c>
      <c r="S129" s="328"/>
      <c r="T129" s="318">
        <v>120</v>
      </c>
      <c r="U129" s="319"/>
      <c r="V129" s="128"/>
    </row>
    <row r="130" spans="1:22" s="137" customFormat="1" ht="17.25" thickBot="1" thickTop="1">
      <c r="A130" s="95" t="s">
        <v>5</v>
      </c>
      <c r="B130" s="320">
        <f>B129*B126</f>
        <v>1560</v>
      </c>
      <c r="C130" s="321"/>
      <c r="D130" s="320">
        <f>D129*B126</f>
        <v>0</v>
      </c>
      <c r="E130" s="321"/>
      <c r="F130" s="83"/>
      <c r="G130" s="27">
        <f>G129*B126</f>
        <v>1560</v>
      </c>
      <c r="H130" s="83">
        <f>H129*B126</f>
        <v>1690</v>
      </c>
      <c r="I130" s="83">
        <f>I129*B126</f>
        <v>0</v>
      </c>
      <c r="J130" s="320">
        <f>J129*B126</f>
        <v>0</v>
      </c>
      <c r="K130" s="321"/>
      <c r="L130" s="27">
        <f>L129*B126</f>
        <v>1690</v>
      </c>
      <c r="M130" s="83">
        <f>M129*B126</f>
        <v>1560</v>
      </c>
      <c r="N130" s="320">
        <f>N129*B126</f>
        <v>0</v>
      </c>
      <c r="O130" s="321"/>
      <c r="P130" s="320">
        <f>P129*B126</f>
        <v>0</v>
      </c>
      <c r="Q130" s="321"/>
      <c r="R130" s="322">
        <f>R129*B126</f>
        <v>1560</v>
      </c>
      <c r="S130" s="323"/>
      <c r="T130" s="324">
        <f>T129*B126</f>
        <v>1560</v>
      </c>
      <c r="U130" s="325"/>
      <c r="V130" s="128"/>
    </row>
    <row r="131" spans="1:22" s="137" customFormat="1" ht="15.75" thickTop="1">
      <c r="A131" s="329" t="s">
        <v>19</v>
      </c>
      <c r="B131" s="331" t="s">
        <v>169</v>
      </c>
      <c r="C131" s="332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3"/>
      <c r="T131" s="236"/>
      <c r="U131" s="337"/>
      <c r="V131" s="128"/>
    </row>
    <row r="132" spans="1:22" s="137" customFormat="1" ht="15.75" thickBot="1">
      <c r="A132" s="330"/>
      <c r="B132" s="334"/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6"/>
      <c r="T132" s="238"/>
      <c r="U132" s="338"/>
      <c r="V132" s="128"/>
    </row>
    <row r="133" spans="1:22" s="137" customFormat="1" ht="19.5" customHeight="1" thickBot="1" thickTop="1">
      <c r="A133" s="95" t="s">
        <v>53</v>
      </c>
      <c r="B133" s="320">
        <v>37</v>
      </c>
      <c r="C133" s="339"/>
      <c r="D133" s="339"/>
      <c r="E133" s="339"/>
      <c r="F133" s="339"/>
      <c r="G133" s="339"/>
      <c r="H133" s="339"/>
      <c r="I133" s="339"/>
      <c r="J133" s="339"/>
      <c r="K133" s="339"/>
      <c r="L133" s="339"/>
      <c r="M133" s="339"/>
      <c r="N133" s="339"/>
      <c r="O133" s="339"/>
      <c r="P133" s="339"/>
      <c r="Q133" s="339"/>
      <c r="R133" s="339"/>
      <c r="S133" s="321"/>
      <c r="T133" s="320"/>
      <c r="U133" s="340"/>
      <c r="V133" s="128"/>
    </row>
    <row r="134" spans="1:22" s="137" customFormat="1" ht="16.5" customHeight="1" thickTop="1">
      <c r="A134" s="329" t="s">
        <v>18</v>
      </c>
      <c r="B134" s="236" t="s">
        <v>134</v>
      </c>
      <c r="C134" s="247"/>
      <c r="D134" s="247"/>
      <c r="E134" s="247"/>
      <c r="F134" s="247"/>
      <c r="G134" s="237"/>
      <c r="H134" s="341" t="s">
        <v>134</v>
      </c>
      <c r="I134" s="342"/>
      <c r="J134" s="342"/>
      <c r="K134" s="342"/>
      <c r="L134" s="343"/>
      <c r="M134" s="236" t="s">
        <v>174</v>
      </c>
      <c r="N134" s="247"/>
      <c r="O134" s="247"/>
      <c r="P134" s="247"/>
      <c r="Q134" s="247"/>
      <c r="R134" s="247"/>
      <c r="S134" s="237"/>
      <c r="T134" s="236"/>
      <c r="U134" s="337"/>
      <c r="V134" s="128"/>
    </row>
    <row r="135" spans="1:22" s="137" customFormat="1" ht="15" customHeight="1" thickBot="1">
      <c r="A135" s="330"/>
      <c r="B135" s="238"/>
      <c r="C135" s="248"/>
      <c r="D135" s="248"/>
      <c r="E135" s="248"/>
      <c r="F135" s="248"/>
      <c r="G135" s="239"/>
      <c r="H135" s="344"/>
      <c r="I135" s="345"/>
      <c r="J135" s="345"/>
      <c r="K135" s="345"/>
      <c r="L135" s="346"/>
      <c r="M135" s="238"/>
      <c r="N135" s="248"/>
      <c r="O135" s="248"/>
      <c r="P135" s="248"/>
      <c r="Q135" s="248"/>
      <c r="R135" s="248"/>
      <c r="S135" s="239"/>
      <c r="T135" s="238"/>
      <c r="U135" s="338"/>
      <c r="V135" s="128"/>
    </row>
    <row r="136" spans="1:22" s="137" customFormat="1" ht="17.25" thickBot="1" thickTop="1">
      <c r="A136" s="95" t="s">
        <v>6</v>
      </c>
      <c r="B136" s="326">
        <v>170</v>
      </c>
      <c r="C136" s="327"/>
      <c r="D136" s="320"/>
      <c r="E136" s="321"/>
      <c r="F136" s="83"/>
      <c r="G136" s="90">
        <v>170</v>
      </c>
      <c r="H136" s="124">
        <v>180</v>
      </c>
      <c r="I136" s="83">
        <v>0</v>
      </c>
      <c r="J136" s="320"/>
      <c r="K136" s="321"/>
      <c r="L136" s="90">
        <v>180</v>
      </c>
      <c r="M136" s="124">
        <v>160</v>
      </c>
      <c r="N136" s="320"/>
      <c r="O136" s="321"/>
      <c r="P136" s="320"/>
      <c r="Q136" s="321"/>
      <c r="R136" s="318">
        <v>160</v>
      </c>
      <c r="S136" s="328"/>
      <c r="T136" s="318">
        <v>170</v>
      </c>
      <c r="U136" s="319"/>
      <c r="V136" s="128"/>
    </row>
    <row r="137" spans="1:22" s="137" customFormat="1" ht="17.25" thickBot="1" thickTop="1">
      <c r="A137" s="95" t="s">
        <v>5</v>
      </c>
      <c r="B137" s="320">
        <f>B136*B133</f>
        <v>6290</v>
      </c>
      <c r="C137" s="321"/>
      <c r="D137" s="320">
        <f>D136*B133</f>
        <v>0</v>
      </c>
      <c r="E137" s="321"/>
      <c r="F137" s="83"/>
      <c r="G137" s="27">
        <f>G136*B133</f>
        <v>6290</v>
      </c>
      <c r="H137" s="83">
        <f>H136*B133</f>
        <v>6660</v>
      </c>
      <c r="I137" s="83">
        <f>I136*B133</f>
        <v>0</v>
      </c>
      <c r="J137" s="320">
        <f>J136*B133</f>
        <v>0</v>
      </c>
      <c r="K137" s="321"/>
      <c r="L137" s="27">
        <f>L136*B133</f>
        <v>6660</v>
      </c>
      <c r="M137" s="83">
        <f>M136*B133</f>
        <v>5920</v>
      </c>
      <c r="N137" s="320">
        <f>N136*B133</f>
        <v>0</v>
      </c>
      <c r="O137" s="321"/>
      <c r="P137" s="320">
        <f>P136*B133</f>
        <v>0</v>
      </c>
      <c r="Q137" s="321"/>
      <c r="R137" s="322">
        <f>R136*B133</f>
        <v>5920</v>
      </c>
      <c r="S137" s="323"/>
      <c r="T137" s="324">
        <f>T136*B133</f>
        <v>6290</v>
      </c>
      <c r="U137" s="325"/>
      <c r="V137" s="128"/>
    </row>
    <row r="138" spans="1:22" s="137" customFormat="1" ht="15.75" thickTop="1">
      <c r="A138" s="329" t="s">
        <v>19</v>
      </c>
      <c r="B138" s="331" t="s">
        <v>136</v>
      </c>
      <c r="C138" s="332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3"/>
      <c r="T138" s="236"/>
      <c r="U138" s="337"/>
      <c r="V138" s="128"/>
    </row>
    <row r="139" spans="1:22" s="137" customFormat="1" ht="15.75" thickBot="1">
      <c r="A139" s="330"/>
      <c r="B139" s="334"/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6"/>
      <c r="T139" s="238"/>
      <c r="U139" s="338"/>
      <c r="V139" s="128"/>
    </row>
    <row r="140" spans="1:22" s="137" customFormat="1" ht="19.5" customHeight="1" thickBot="1" thickTop="1">
      <c r="A140" s="95" t="s">
        <v>53</v>
      </c>
      <c r="B140" s="320">
        <v>28</v>
      </c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21"/>
      <c r="T140" s="320"/>
      <c r="U140" s="340"/>
      <c r="V140" s="128"/>
    </row>
    <row r="141" spans="1:22" s="137" customFormat="1" ht="16.5" customHeight="1" thickTop="1">
      <c r="A141" s="329" t="s">
        <v>18</v>
      </c>
      <c r="B141" s="236" t="s">
        <v>134</v>
      </c>
      <c r="C141" s="247"/>
      <c r="D141" s="247"/>
      <c r="E141" s="247"/>
      <c r="F141" s="247"/>
      <c r="G141" s="237"/>
      <c r="H141" s="341" t="s">
        <v>134</v>
      </c>
      <c r="I141" s="342"/>
      <c r="J141" s="342"/>
      <c r="K141" s="342"/>
      <c r="L141" s="343"/>
      <c r="M141" s="236" t="s">
        <v>134</v>
      </c>
      <c r="N141" s="247"/>
      <c r="O141" s="247"/>
      <c r="P141" s="247"/>
      <c r="Q141" s="247"/>
      <c r="R141" s="247"/>
      <c r="S141" s="237"/>
      <c r="T141" s="236"/>
      <c r="U141" s="337"/>
      <c r="V141" s="128"/>
    </row>
    <row r="142" spans="1:22" s="137" customFormat="1" ht="15" customHeight="1" thickBot="1">
      <c r="A142" s="330"/>
      <c r="B142" s="238"/>
      <c r="C142" s="248"/>
      <c r="D142" s="248"/>
      <c r="E142" s="248"/>
      <c r="F142" s="248"/>
      <c r="G142" s="239"/>
      <c r="H142" s="344"/>
      <c r="I142" s="345"/>
      <c r="J142" s="345"/>
      <c r="K142" s="345"/>
      <c r="L142" s="346"/>
      <c r="M142" s="238"/>
      <c r="N142" s="248"/>
      <c r="O142" s="248"/>
      <c r="P142" s="248"/>
      <c r="Q142" s="248"/>
      <c r="R142" s="248"/>
      <c r="S142" s="239"/>
      <c r="T142" s="238"/>
      <c r="U142" s="338"/>
      <c r="V142" s="128"/>
    </row>
    <row r="143" spans="1:22" s="137" customFormat="1" ht="17.25" thickBot="1" thickTop="1">
      <c r="A143" s="95" t="s">
        <v>6</v>
      </c>
      <c r="B143" s="326">
        <v>80</v>
      </c>
      <c r="C143" s="327"/>
      <c r="D143" s="320"/>
      <c r="E143" s="321"/>
      <c r="F143" s="83"/>
      <c r="G143" s="90">
        <v>80</v>
      </c>
      <c r="H143" s="124">
        <v>85</v>
      </c>
      <c r="I143" s="83">
        <v>0</v>
      </c>
      <c r="J143" s="320"/>
      <c r="K143" s="321"/>
      <c r="L143" s="90">
        <v>85</v>
      </c>
      <c r="M143" s="124">
        <v>70</v>
      </c>
      <c r="N143" s="320"/>
      <c r="O143" s="321"/>
      <c r="P143" s="320"/>
      <c r="Q143" s="321"/>
      <c r="R143" s="318">
        <v>70</v>
      </c>
      <c r="S143" s="328"/>
      <c r="T143" s="318">
        <v>78</v>
      </c>
      <c r="U143" s="319"/>
      <c r="V143" s="128"/>
    </row>
    <row r="144" spans="1:22" s="137" customFormat="1" ht="17.25" thickBot="1" thickTop="1">
      <c r="A144" s="95" t="s">
        <v>5</v>
      </c>
      <c r="B144" s="320">
        <f>B143*B140</f>
        <v>2240</v>
      </c>
      <c r="C144" s="321"/>
      <c r="D144" s="320">
        <f>D143*B140</f>
        <v>0</v>
      </c>
      <c r="E144" s="321"/>
      <c r="F144" s="83"/>
      <c r="G144" s="27">
        <f>G143*B140</f>
        <v>2240</v>
      </c>
      <c r="H144" s="83">
        <f>H143*B140</f>
        <v>2380</v>
      </c>
      <c r="I144" s="83">
        <f>I143*B140</f>
        <v>0</v>
      </c>
      <c r="J144" s="320">
        <f>J143*B140</f>
        <v>0</v>
      </c>
      <c r="K144" s="321"/>
      <c r="L144" s="27">
        <f>L143*B140</f>
        <v>2380</v>
      </c>
      <c r="M144" s="83">
        <f>M143*B140</f>
        <v>1960</v>
      </c>
      <c r="N144" s="320">
        <f>N143*B140</f>
        <v>0</v>
      </c>
      <c r="O144" s="321"/>
      <c r="P144" s="320">
        <f>P143*B140</f>
        <v>0</v>
      </c>
      <c r="Q144" s="321"/>
      <c r="R144" s="322">
        <f>R143*B140</f>
        <v>1960</v>
      </c>
      <c r="S144" s="323"/>
      <c r="T144" s="324">
        <f>T143*B140</f>
        <v>2184</v>
      </c>
      <c r="U144" s="325"/>
      <c r="V144" s="128"/>
    </row>
    <row r="145" spans="1:22" s="137" customFormat="1" ht="15.75" thickTop="1">
      <c r="A145" s="329" t="s">
        <v>19</v>
      </c>
      <c r="B145" s="331" t="s">
        <v>170</v>
      </c>
      <c r="C145" s="332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3"/>
      <c r="T145" s="236"/>
      <c r="U145" s="337"/>
      <c r="V145" s="128"/>
    </row>
    <row r="146" spans="1:22" s="137" customFormat="1" ht="15.75" thickBot="1">
      <c r="A146" s="330"/>
      <c r="B146" s="334"/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6"/>
      <c r="T146" s="238"/>
      <c r="U146" s="338"/>
      <c r="V146" s="128"/>
    </row>
    <row r="147" spans="1:22" s="137" customFormat="1" ht="19.5" customHeight="1" thickBot="1" thickTop="1">
      <c r="A147" s="95" t="s">
        <v>53</v>
      </c>
      <c r="B147" s="320">
        <v>28</v>
      </c>
      <c r="C147" s="339"/>
      <c r="D147" s="339"/>
      <c r="E147" s="339"/>
      <c r="F147" s="339"/>
      <c r="G147" s="339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21"/>
      <c r="T147" s="320"/>
      <c r="U147" s="340"/>
      <c r="V147" s="128"/>
    </row>
    <row r="148" spans="1:22" s="137" customFormat="1" ht="16.5" customHeight="1" thickTop="1">
      <c r="A148" s="329" t="s">
        <v>18</v>
      </c>
      <c r="B148" s="236" t="s">
        <v>134</v>
      </c>
      <c r="C148" s="247"/>
      <c r="D148" s="247"/>
      <c r="E148" s="247"/>
      <c r="F148" s="247"/>
      <c r="G148" s="237"/>
      <c r="H148" s="341" t="s">
        <v>134</v>
      </c>
      <c r="I148" s="342"/>
      <c r="J148" s="342"/>
      <c r="K148" s="342"/>
      <c r="L148" s="343"/>
      <c r="M148" s="236" t="s">
        <v>134</v>
      </c>
      <c r="N148" s="247"/>
      <c r="O148" s="247"/>
      <c r="P148" s="247"/>
      <c r="Q148" s="247"/>
      <c r="R148" s="247"/>
      <c r="S148" s="237"/>
      <c r="T148" s="236"/>
      <c r="U148" s="337"/>
      <c r="V148" s="128"/>
    </row>
    <row r="149" spans="1:22" s="137" customFormat="1" ht="15" customHeight="1" thickBot="1">
      <c r="A149" s="330"/>
      <c r="B149" s="238"/>
      <c r="C149" s="248"/>
      <c r="D149" s="248"/>
      <c r="E149" s="248"/>
      <c r="F149" s="248"/>
      <c r="G149" s="239"/>
      <c r="H149" s="344"/>
      <c r="I149" s="345"/>
      <c r="J149" s="345"/>
      <c r="K149" s="345"/>
      <c r="L149" s="346"/>
      <c r="M149" s="238"/>
      <c r="N149" s="248"/>
      <c r="O149" s="248"/>
      <c r="P149" s="248"/>
      <c r="Q149" s="248"/>
      <c r="R149" s="248"/>
      <c r="S149" s="239"/>
      <c r="T149" s="238"/>
      <c r="U149" s="338"/>
      <c r="V149" s="128"/>
    </row>
    <row r="150" spans="1:22" s="137" customFormat="1" ht="17.25" thickBot="1" thickTop="1">
      <c r="A150" s="95" t="s">
        <v>6</v>
      </c>
      <c r="B150" s="326">
        <v>200</v>
      </c>
      <c r="C150" s="327"/>
      <c r="D150" s="320"/>
      <c r="E150" s="321"/>
      <c r="F150" s="83"/>
      <c r="G150" s="90">
        <v>200</v>
      </c>
      <c r="H150" s="124">
        <v>210</v>
      </c>
      <c r="I150" s="83">
        <v>0</v>
      </c>
      <c r="J150" s="320"/>
      <c r="K150" s="321"/>
      <c r="L150" s="90">
        <v>210</v>
      </c>
      <c r="M150" s="124">
        <v>180</v>
      </c>
      <c r="N150" s="320"/>
      <c r="O150" s="321"/>
      <c r="P150" s="320"/>
      <c r="Q150" s="321"/>
      <c r="R150" s="318">
        <v>180</v>
      </c>
      <c r="S150" s="328"/>
      <c r="T150" s="318">
        <v>180</v>
      </c>
      <c r="U150" s="319"/>
      <c r="V150" s="128"/>
    </row>
    <row r="151" spans="1:22" s="137" customFormat="1" ht="17.25" thickBot="1" thickTop="1">
      <c r="A151" s="95" t="s">
        <v>5</v>
      </c>
      <c r="B151" s="320">
        <f>B150*B147</f>
        <v>5600</v>
      </c>
      <c r="C151" s="321"/>
      <c r="D151" s="320">
        <f>D150*B147</f>
        <v>0</v>
      </c>
      <c r="E151" s="321"/>
      <c r="F151" s="83"/>
      <c r="G151" s="27">
        <f>G150*B147</f>
        <v>5600</v>
      </c>
      <c r="H151" s="83">
        <f>H150*B147</f>
        <v>5880</v>
      </c>
      <c r="I151" s="83">
        <f>I150*B147</f>
        <v>0</v>
      </c>
      <c r="J151" s="320">
        <f>J150*B147</f>
        <v>0</v>
      </c>
      <c r="K151" s="321"/>
      <c r="L151" s="27">
        <f>L150*B147</f>
        <v>5880</v>
      </c>
      <c r="M151" s="83">
        <f>M150*B147</f>
        <v>5040</v>
      </c>
      <c r="N151" s="320">
        <f>N150*B147</f>
        <v>0</v>
      </c>
      <c r="O151" s="321"/>
      <c r="P151" s="320">
        <f>P150*B147</f>
        <v>0</v>
      </c>
      <c r="Q151" s="321"/>
      <c r="R151" s="322">
        <f>R150*B147</f>
        <v>5040</v>
      </c>
      <c r="S151" s="323"/>
      <c r="T151" s="324">
        <f>T150*B147</f>
        <v>5040</v>
      </c>
      <c r="U151" s="325"/>
      <c r="V151" s="128"/>
    </row>
    <row r="152" spans="1:22" s="137" customFormat="1" ht="15.75" thickTop="1">
      <c r="A152" s="329" t="s">
        <v>19</v>
      </c>
      <c r="B152" s="331" t="s">
        <v>137</v>
      </c>
      <c r="C152" s="332"/>
      <c r="D152" s="332"/>
      <c r="E152" s="332"/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3"/>
      <c r="T152" s="236"/>
      <c r="U152" s="337"/>
      <c r="V152" s="128"/>
    </row>
    <row r="153" spans="1:22" s="137" customFormat="1" ht="15.75" thickBot="1">
      <c r="A153" s="330"/>
      <c r="B153" s="334"/>
      <c r="C153" s="335"/>
      <c r="D153" s="335"/>
      <c r="E153" s="335"/>
      <c r="F153" s="335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6"/>
      <c r="T153" s="238"/>
      <c r="U153" s="338"/>
      <c r="V153" s="128"/>
    </row>
    <row r="154" spans="1:22" s="137" customFormat="1" ht="19.5" customHeight="1" thickBot="1" thickTop="1">
      <c r="A154" s="95" t="s">
        <v>53</v>
      </c>
      <c r="B154" s="320">
        <v>37</v>
      </c>
      <c r="C154" s="339"/>
      <c r="D154" s="339"/>
      <c r="E154" s="339"/>
      <c r="F154" s="3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39"/>
      <c r="S154" s="321"/>
      <c r="T154" s="320"/>
      <c r="U154" s="340"/>
      <c r="V154" s="128"/>
    </row>
    <row r="155" spans="1:22" s="137" customFormat="1" ht="16.5" customHeight="1" thickTop="1">
      <c r="A155" s="329" t="s">
        <v>18</v>
      </c>
      <c r="B155" s="236" t="s">
        <v>134</v>
      </c>
      <c r="C155" s="247"/>
      <c r="D155" s="247"/>
      <c r="E155" s="247"/>
      <c r="F155" s="247"/>
      <c r="G155" s="237"/>
      <c r="H155" s="341" t="s">
        <v>134</v>
      </c>
      <c r="I155" s="342"/>
      <c r="J155" s="342"/>
      <c r="K155" s="342"/>
      <c r="L155" s="343"/>
      <c r="M155" s="236" t="s">
        <v>134</v>
      </c>
      <c r="N155" s="247"/>
      <c r="O155" s="247"/>
      <c r="P155" s="247"/>
      <c r="Q155" s="247"/>
      <c r="R155" s="247"/>
      <c r="S155" s="237"/>
      <c r="T155" s="236"/>
      <c r="U155" s="337"/>
      <c r="V155" s="128"/>
    </row>
    <row r="156" spans="1:22" s="137" customFormat="1" ht="15" customHeight="1" thickBot="1">
      <c r="A156" s="330"/>
      <c r="B156" s="238"/>
      <c r="C156" s="248"/>
      <c r="D156" s="248"/>
      <c r="E156" s="248"/>
      <c r="F156" s="248"/>
      <c r="G156" s="239"/>
      <c r="H156" s="344"/>
      <c r="I156" s="345"/>
      <c r="J156" s="345"/>
      <c r="K156" s="345"/>
      <c r="L156" s="346"/>
      <c r="M156" s="238"/>
      <c r="N156" s="248"/>
      <c r="O156" s="248"/>
      <c r="P156" s="248"/>
      <c r="Q156" s="248"/>
      <c r="R156" s="248"/>
      <c r="S156" s="239"/>
      <c r="T156" s="238"/>
      <c r="U156" s="338"/>
      <c r="V156" s="128"/>
    </row>
    <row r="157" spans="1:22" s="137" customFormat="1" ht="17.25" thickBot="1" thickTop="1">
      <c r="A157" s="95" t="s">
        <v>6</v>
      </c>
      <c r="B157" s="326">
        <v>170</v>
      </c>
      <c r="C157" s="327"/>
      <c r="D157" s="320"/>
      <c r="E157" s="321"/>
      <c r="F157" s="83"/>
      <c r="G157" s="90">
        <v>170</v>
      </c>
      <c r="H157" s="124">
        <v>180</v>
      </c>
      <c r="I157" s="83">
        <v>0</v>
      </c>
      <c r="J157" s="320"/>
      <c r="K157" s="321"/>
      <c r="L157" s="90">
        <v>180</v>
      </c>
      <c r="M157" s="124">
        <v>180</v>
      </c>
      <c r="N157" s="320"/>
      <c r="O157" s="321"/>
      <c r="P157" s="320"/>
      <c r="Q157" s="321"/>
      <c r="R157" s="318">
        <v>180</v>
      </c>
      <c r="S157" s="328"/>
      <c r="T157" s="318">
        <v>176</v>
      </c>
      <c r="U157" s="319"/>
      <c r="V157" s="128"/>
    </row>
    <row r="158" spans="1:22" s="137" customFormat="1" ht="17.25" thickBot="1" thickTop="1">
      <c r="A158" s="95" t="s">
        <v>5</v>
      </c>
      <c r="B158" s="320">
        <f>B157*B154</f>
        <v>6290</v>
      </c>
      <c r="C158" s="321"/>
      <c r="D158" s="320">
        <f>D157*B154</f>
        <v>0</v>
      </c>
      <c r="E158" s="321"/>
      <c r="F158" s="83"/>
      <c r="G158" s="27">
        <f>G157*B154</f>
        <v>6290</v>
      </c>
      <c r="H158" s="83">
        <f>H157*B154</f>
        <v>6660</v>
      </c>
      <c r="I158" s="83">
        <f>I157*B154</f>
        <v>0</v>
      </c>
      <c r="J158" s="320">
        <f>J157*B154</f>
        <v>0</v>
      </c>
      <c r="K158" s="321"/>
      <c r="L158" s="27">
        <f>L157*B154</f>
        <v>6660</v>
      </c>
      <c r="M158" s="83">
        <f>M157*B154</f>
        <v>6660</v>
      </c>
      <c r="N158" s="320">
        <f>N157*B154</f>
        <v>0</v>
      </c>
      <c r="O158" s="321"/>
      <c r="P158" s="320">
        <f>P157*B154</f>
        <v>0</v>
      </c>
      <c r="Q158" s="321"/>
      <c r="R158" s="322">
        <f>R157*B154</f>
        <v>6660</v>
      </c>
      <c r="S158" s="323"/>
      <c r="T158" s="324">
        <f>T157*B154</f>
        <v>6512</v>
      </c>
      <c r="U158" s="325"/>
      <c r="V158" s="128"/>
    </row>
    <row r="159" spans="1:22" s="137" customFormat="1" ht="15.75" thickTop="1">
      <c r="A159" s="329" t="s">
        <v>19</v>
      </c>
      <c r="B159" s="331" t="s">
        <v>171</v>
      </c>
      <c r="C159" s="332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3"/>
      <c r="T159" s="236"/>
      <c r="U159" s="337"/>
      <c r="V159" s="128"/>
    </row>
    <row r="160" spans="1:22" s="137" customFormat="1" ht="15.75" thickBot="1">
      <c r="A160" s="330"/>
      <c r="B160" s="334"/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6"/>
      <c r="T160" s="238"/>
      <c r="U160" s="338"/>
      <c r="V160" s="128"/>
    </row>
    <row r="161" spans="1:22" s="137" customFormat="1" ht="19.5" customHeight="1" thickBot="1" thickTop="1">
      <c r="A161" s="95" t="s">
        <v>53</v>
      </c>
      <c r="B161" s="320">
        <v>60</v>
      </c>
      <c r="C161" s="339"/>
      <c r="D161" s="339"/>
      <c r="E161" s="339"/>
      <c r="F161" s="339"/>
      <c r="G161" s="339"/>
      <c r="H161" s="339"/>
      <c r="I161" s="339"/>
      <c r="J161" s="339"/>
      <c r="K161" s="339"/>
      <c r="L161" s="339"/>
      <c r="M161" s="339"/>
      <c r="N161" s="339"/>
      <c r="O161" s="339"/>
      <c r="P161" s="339"/>
      <c r="Q161" s="339"/>
      <c r="R161" s="339"/>
      <c r="S161" s="321"/>
      <c r="T161" s="320"/>
      <c r="U161" s="340"/>
      <c r="V161" s="128"/>
    </row>
    <row r="162" spans="1:22" s="137" customFormat="1" ht="16.5" customHeight="1" thickTop="1">
      <c r="A162" s="329" t="s">
        <v>18</v>
      </c>
      <c r="B162" s="236" t="s">
        <v>61</v>
      </c>
      <c r="C162" s="247"/>
      <c r="D162" s="247"/>
      <c r="E162" s="247"/>
      <c r="F162" s="247"/>
      <c r="G162" s="237"/>
      <c r="H162" s="341" t="s">
        <v>54</v>
      </c>
      <c r="I162" s="342"/>
      <c r="J162" s="342"/>
      <c r="K162" s="342"/>
      <c r="L162" s="343"/>
      <c r="M162" s="236" t="s">
        <v>94</v>
      </c>
      <c r="N162" s="247"/>
      <c r="O162" s="247"/>
      <c r="P162" s="247"/>
      <c r="Q162" s="247"/>
      <c r="R162" s="247"/>
      <c r="S162" s="237"/>
      <c r="T162" s="236"/>
      <c r="U162" s="337"/>
      <c r="V162" s="128"/>
    </row>
    <row r="163" spans="1:22" s="137" customFormat="1" ht="15" customHeight="1" thickBot="1">
      <c r="A163" s="330"/>
      <c r="B163" s="238"/>
      <c r="C163" s="248"/>
      <c r="D163" s="248"/>
      <c r="E163" s="248"/>
      <c r="F163" s="248"/>
      <c r="G163" s="239"/>
      <c r="H163" s="344"/>
      <c r="I163" s="345"/>
      <c r="J163" s="345"/>
      <c r="K163" s="345"/>
      <c r="L163" s="346"/>
      <c r="M163" s="238"/>
      <c r="N163" s="248"/>
      <c r="O163" s="248"/>
      <c r="P163" s="248"/>
      <c r="Q163" s="248"/>
      <c r="R163" s="248"/>
      <c r="S163" s="239"/>
      <c r="T163" s="238"/>
      <c r="U163" s="338"/>
      <c r="V163" s="128"/>
    </row>
    <row r="164" spans="1:22" s="137" customFormat="1" ht="17.25" thickBot="1" thickTop="1">
      <c r="A164" s="95" t="s">
        <v>6</v>
      </c>
      <c r="B164" s="326">
        <v>130</v>
      </c>
      <c r="C164" s="327"/>
      <c r="D164" s="320"/>
      <c r="E164" s="321"/>
      <c r="F164" s="83"/>
      <c r="G164" s="90">
        <v>130</v>
      </c>
      <c r="H164" s="124">
        <v>140</v>
      </c>
      <c r="I164" s="83">
        <v>0</v>
      </c>
      <c r="J164" s="320"/>
      <c r="K164" s="321"/>
      <c r="L164" s="90">
        <v>140</v>
      </c>
      <c r="M164" s="124">
        <v>120</v>
      </c>
      <c r="N164" s="320"/>
      <c r="O164" s="321"/>
      <c r="P164" s="320"/>
      <c r="Q164" s="321"/>
      <c r="R164" s="318">
        <v>120</v>
      </c>
      <c r="S164" s="328"/>
      <c r="T164" s="318">
        <v>130</v>
      </c>
      <c r="U164" s="319"/>
      <c r="V164" s="128"/>
    </row>
    <row r="165" spans="1:22" s="137" customFormat="1" ht="17.25" thickBot="1" thickTop="1">
      <c r="A165" s="95" t="s">
        <v>5</v>
      </c>
      <c r="B165" s="320">
        <f>B164*B161</f>
        <v>7800</v>
      </c>
      <c r="C165" s="321"/>
      <c r="D165" s="320">
        <f>D164*B161</f>
        <v>0</v>
      </c>
      <c r="E165" s="321"/>
      <c r="F165" s="83"/>
      <c r="G165" s="27">
        <f>G164*B161</f>
        <v>7800</v>
      </c>
      <c r="H165" s="83">
        <f>H164*B161</f>
        <v>8400</v>
      </c>
      <c r="I165" s="83">
        <f>I164*B161</f>
        <v>0</v>
      </c>
      <c r="J165" s="320">
        <f>J164*B161</f>
        <v>0</v>
      </c>
      <c r="K165" s="321"/>
      <c r="L165" s="27">
        <f>L164*B161</f>
        <v>8400</v>
      </c>
      <c r="M165" s="83">
        <f>M164*B161</f>
        <v>7200</v>
      </c>
      <c r="N165" s="320">
        <f>N164*B161</f>
        <v>0</v>
      </c>
      <c r="O165" s="321"/>
      <c r="P165" s="320">
        <f>P164*B161</f>
        <v>0</v>
      </c>
      <c r="Q165" s="321"/>
      <c r="R165" s="322">
        <f>R164*B161</f>
        <v>7200</v>
      </c>
      <c r="S165" s="323"/>
      <c r="T165" s="324">
        <f>T164*B161</f>
        <v>7800</v>
      </c>
      <c r="U165" s="325"/>
      <c r="V165" s="128"/>
    </row>
    <row r="166" spans="1:22" s="137" customFormat="1" ht="15.75" thickTop="1">
      <c r="A166" s="329" t="s">
        <v>19</v>
      </c>
      <c r="B166" s="331" t="s">
        <v>172</v>
      </c>
      <c r="C166" s="332"/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3"/>
      <c r="T166" s="236"/>
      <c r="U166" s="337"/>
      <c r="V166" s="128"/>
    </row>
    <row r="167" spans="1:22" s="137" customFormat="1" ht="15.75" thickBot="1">
      <c r="A167" s="330"/>
      <c r="B167" s="334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336"/>
      <c r="T167" s="238"/>
      <c r="U167" s="338"/>
      <c r="V167" s="128"/>
    </row>
    <row r="168" spans="1:22" s="137" customFormat="1" ht="19.5" customHeight="1" thickBot="1" thickTop="1">
      <c r="A168" s="95" t="s">
        <v>53</v>
      </c>
      <c r="B168" s="320">
        <v>200</v>
      </c>
      <c r="C168" s="339"/>
      <c r="D168" s="339"/>
      <c r="E168" s="339"/>
      <c r="F168" s="339"/>
      <c r="G168" s="339"/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21"/>
      <c r="T168" s="320"/>
      <c r="U168" s="340"/>
      <c r="V168" s="128"/>
    </row>
    <row r="169" spans="1:22" s="137" customFormat="1" ht="16.5" customHeight="1" thickTop="1">
      <c r="A169" s="329" t="s">
        <v>18</v>
      </c>
      <c r="B169" s="236" t="s">
        <v>61</v>
      </c>
      <c r="C169" s="247"/>
      <c r="D169" s="247"/>
      <c r="E169" s="247"/>
      <c r="F169" s="247"/>
      <c r="G169" s="237"/>
      <c r="H169" s="341" t="s">
        <v>64</v>
      </c>
      <c r="I169" s="342"/>
      <c r="J169" s="342"/>
      <c r="K169" s="342"/>
      <c r="L169" s="343"/>
      <c r="M169" s="236" t="s">
        <v>94</v>
      </c>
      <c r="N169" s="247"/>
      <c r="O169" s="247"/>
      <c r="P169" s="247"/>
      <c r="Q169" s="247"/>
      <c r="R169" s="247"/>
      <c r="S169" s="237"/>
      <c r="T169" s="236"/>
      <c r="U169" s="337"/>
      <c r="V169" s="128"/>
    </row>
    <row r="170" spans="1:22" s="137" customFormat="1" ht="15" customHeight="1" thickBot="1">
      <c r="A170" s="330"/>
      <c r="B170" s="238"/>
      <c r="C170" s="248"/>
      <c r="D170" s="248"/>
      <c r="E170" s="248"/>
      <c r="F170" s="248"/>
      <c r="G170" s="239"/>
      <c r="H170" s="344"/>
      <c r="I170" s="345"/>
      <c r="J170" s="345"/>
      <c r="K170" s="345"/>
      <c r="L170" s="346"/>
      <c r="M170" s="238"/>
      <c r="N170" s="248"/>
      <c r="O170" s="248"/>
      <c r="P170" s="248"/>
      <c r="Q170" s="248"/>
      <c r="R170" s="248"/>
      <c r="S170" s="239"/>
      <c r="T170" s="238"/>
      <c r="U170" s="338"/>
      <c r="V170" s="128"/>
    </row>
    <row r="171" spans="1:22" s="137" customFormat="1" ht="17.25" thickBot="1" thickTop="1">
      <c r="A171" s="95" t="s">
        <v>6</v>
      </c>
      <c r="B171" s="326">
        <v>55</v>
      </c>
      <c r="C171" s="327"/>
      <c r="D171" s="320"/>
      <c r="E171" s="321"/>
      <c r="F171" s="83"/>
      <c r="G171" s="90">
        <v>55</v>
      </c>
      <c r="H171" s="124">
        <v>60</v>
      </c>
      <c r="I171" s="83">
        <v>0</v>
      </c>
      <c r="J171" s="320"/>
      <c r="K171" s="321"/>
      <c r="L171" s="90">
        <v>60</v>
      </c>
      <c r="M171" s="124">
        <v>50</v>
      </c>
      <c r="N171" s="320"/>
      <c r="O171" s="321"/>
      <c r="P171" s="320"/>
      <c r="Q171" s="321"/>
      <c r="R171" s="318">
        <v>50</v>
      </c>
      <c r="S171" s="328"/>
      <c r="T171" s="318">
        <v>55</v>
      </c>
      <c r="U171" s="319"/>
      <c r="V171" s="128"/>
    </row>
    <row r="172" spans="1:22" s="137" customFormat="1" ht="17.25" thickBot="1" thickTop="1">
      <c r="A172" s="95" t="s">
        <v>5</v>
      </c>
      <c r="B172" s="320">
        <f>B171*B168</f>
        <v>11000</v>
      </c>
      <c r="C172" s="321"/>
      <c r="D172" s="320">
        <f>D171*B168</f>
        <v>0</v>
      </c>
      <c r="E172" s="321"/>
      <c r="F172" s="83"/>
      <c r="G172" s="27">
        <f>G171*B168</f>
        <v>11000</v>
      </c>
      <c r="H172" s="83">
        <f>H171*B168</f>
        <v>12000</v>
      </c>
      <c r="I172" s="83">
        <f>I171*B168</f>
        <v>0</v>
      </c>
      <c r="J172" s="320">
        <f>J171*B168</f>
        <v>0</v>
      </c>
      <c r="K172" s="321"/>
      <c r="L172" s="27">
        <f>L171*B168</f>
        <v>12000</v>
      </c>
      <c r="M172" s="83">
        <f>M171*B168</f>
        <v>10000</v>
      </c>
      <c r="N172" s="320">
        <f>N171*B168</f>
        <v>0</v>
      </c>
      <c r="O172" s="321"/>
      <c r="P172" s="320">
        <f>P171*B168</f>
        <v>0</v>
      </c>
      <c r="Q172" s="321"/>
      <c r="R172" s="322">
        <f>R171*B168</f>
        <v>10000</v>
      </c>
      <c r="S172" s="323"/>
      <c r="T172" s="324">
        <f>T171*B168</f>
        <v>11000</v>
      </c>
      <c r="U172" s="325"/>
      <c r="V172" s="128"/>
    </row>
    <row r="173" spans="1:22" s="137" customFormat="1" ht="15.75" thickTop="1">
      <c r="A173" s="329" t="s">
        <v>19</v>
      </c>
      <c r="B173" s="331" t="s">
        <v>173</v>
      </c>
      <c r="C173" s="332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3"/>
      <c r="T173" s="236"/>
      <c r="U173" s="337"/>
      <c r="V173" s="128"/>
    </row>
    <row r="174" spans="1:22" s="137" customFormat="1" ht="15.75" thickBot="1">
      <c r="A174" s="330"/>
      <c r="B174" s="334"/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6"/>
      <c r="T174" s="238"/>
      <c r="U174" s="338"/>
      <c r="V174" s="128"/>
    </row>
    <row r="175" spans="1:22" s="137" customFormat="1" ht="19.5" customHeight="1" thickBot="1" thickTop="1">
      <c r="A175" s="95" t="s">
        <v>53</v>
      </c>
      <c r="B175" s="320">
        <v>150</v>
      </c>
      <c r="C175" s="339"/>
      <c r="D175" s="339"/>
      <c r="E175" s="339"/>
      <c r="F175" s="339"/>
      <c r="G175" s="339"/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21"/>
      <c r="T175" s="320"/>
      <c r="U175" s="340"/>
      <c r="V175" s="128"/>
    </row>
    <row r="176" spans="1:22" s="137" customFormat="1" ht="16.5" customHeight="1" thickTop="1">
      <c r="A176" s="329" t="s">
        <v>18</v>
      </c>
      <c r="B176" s="236" t="s">
        <v>61</v>
      </c>
      <c r="C176" s="247"/>
      <c r="D176" s="247"/>
      <c r="E176" s="247"/>
      <c r="F176" s="247"/>
      <c r="G176" s="237"/>
      <c r="H176" s="341" t="s">
        <v>64</v>
      </c>
      <c r="I176" s="342"/>
      <c r="J176" s="342"/>
      <c r="K176" s="342"/>
      <c r="L176" s="343"/>
      <c r="M176" s="236" t="s">
        <v>94</v>
      </c>
      <c r="N176" s="247"/>
      <c r="O176" s="247"/>
      <c r="P176" s="247"/>
      <c r="Q176" s="247"/>
      <c r="R176" s="247"/>
      <c r="S176" s="237"/>
      <c r="T176" s="236"/>
      <c r="U176" s="337"/>
      <c r="V176" s="128"/>
    </row>
    <row r="177" spans="1:22" s="137" customFormat="1" ht="15" customHeight="1" thickBot="1">
      <c r="A177" s="330"/>
      <c r="B177" s="238"/>
      <c r="C177" s="248"/>
      <c r="D177" s="248"/>
      <c r="E177" s="248"/>
      <c r="F177" s="248"/>
      <c r="G177" s="239"/>
      <c r="H177" s="344"/>
      <c r="I177" s="345"/>
      <c r="J177" s="345"/>
      <c r="K177" s="345"/>
      <c r="L177" s="346"/>
      <c r="M177" s="238"/>
      <c r="N177" s="248"/>
      <c r="O177" s="248"/>
      <c r="P177" s="248"/>
      <c r="Q177" s="248"/>
      <c r="R177" s="248"/>
      <c r="S177" s="239"/>
      <c r="T177" s="238"/>
      <c r="U177" s="338"/>
      <c r="V177" s="128"/>
    </row>
    <row r="178" spans="1:22" s="137" customFormat="1" ht="17.25" thickBot="1" thickTop="1">
      <c r="A178" s="95" t="s">
        <v>6</v>
      </c>
      <c r="B178" s="326">
        <v>70</v>
      </c>
      <c r="C178" s="327"/>
      <c r="D178" s="320"/>
      <c r="E178" s="321"/>
      <c r="F178" s="83"/>
      <c r="G178" s="90">
        <v>70</v>
      </c>
      <c r="H178" s="124">
        <v>75</v>
      </c>
      <c r="I178" s="83">
        <v>0</v>
      </c>
      <c r="J178" s="320"/>
      <c r="K178" s="321"/>
      <c r="L178" s="90">
        <v>75</v>
      </c>
      <c r="M178" s="124">
        <v>65</v>
      </c>
      <c r="N178" s="320"/>
      <c r="O178" s="321"/>
      <c r="P178" s="320"/>
      <c r="Q178" s="321"/>
      <c r="R178" s="318">
        <v>65</v>
      </c>
      <c r="S178" s="328"/>
      <c r="T178" s="318">
        <v>70</v>
      </c>
      <c r="U178" s="319"/>
      <c r="V178" s="128"/>
    </row>
    <row r="179" spans="1:22" s="137" customFormat="1" ht="17.25" thickBot="1" thickTop="1">
      <c r="A179" s="95" t="s">
        <v>5</v>
      </c>
      <c r="B179" s="320">
        <f>B178*B175</f>
        <v>10500</v>
      </c>
      <c r="C179" s="321"/>
      <c r="D179" s="320">
        <f>D178*B175</f>
        <v>0</v>
      </c>
      <c r="E179" s="321"/>
      <c r="F179" s="83"/>
      <c r="G179" s="27">
        <f>G178*B175</f>
        <v>10500</v>
      </c>
      <c r="H179" s="83">
        <f>H178*B175</f>
        <v>11250</v>
      </c>
      <c r="I179" s="83">
        <f>I178*B175</f>
        <v>0</v>
      </c>
      <c r="J179" s="320">
        <f>J178*B175</f>
        <v>0</v>
      </c>
      <c r="K179" s="321"/>
      <c r="L179" s="27">
        <f>L178*B175</f>
        <v>11250</v>
      </c>
      <c r="M179" s="83">
        <f>M178*B175</f>
        <v>9750</v>
      </c>
      <c r="N179" s="320">
        <f>N178*B175</f>
        <v>0</v>
      </c>
      <c r="O179" s="321"/>
      <c r="P179" s="320">
        <f>P178*B175</f>
        <v>0</v>
      </c>
      <c r="Q179" s="321"/>
      <c r="R179" s="322">
        <f>R178*B175</f>
        <v>9750</v>
      </c>
      <c r="S179" s="323"/>
      <c r="T179" s="324">
        <f>T178*B175</f>
        <v>10500</v>
      </c>
      <c r="U179" s="325"/>
      <c r="V179" s="128"/>
    </row>
    <row r="180" spans="1:24" s="137" customFormat="1" ht="33" thickBot="1" thickTop="1">
      <c r="A180" s="95" t="s">
        <v>8</v>
      </c>
      <c r="B180" s="320"/>
      <c r="C180" s="321"/>
      <c r="D180" s="242"/>
      <c r="E180" s="244"/>
      <c r="F180" s="83"/>
      <c r="G180" s="83"/>
      <c r="H180" s="31"/>
      <c r="I180" s="31"/>
      <c r="J180" s="320"/>
      <c r="K180" s="321"/>
      <c r="L180" s="31"/>
      <c r="M180" s="31"/>
      <c r="N180" s="242"/>
      <c r="O180" s="244"/>
      <c r="P180" s="320"/>
      <c r="Q180" s="321"/>
      <c r="R180" s="242"/>
      <c r="S180" s="244"/>
      <c r="T180" s="320"/>
      <c r="U180" s="340"/>
      <c r="V180" s="128"/>
      <c r="X180" s="138"/>
    </row>
    <row r="181" spans="1:24" s="137" customFormat="1" ht="17.25" thickBot="1" thickTop="1">
      <c r="A181" s="95" t="s">
        <v>20</v>
      </c>
      <c r="B181" s="320">
        <f>B13+B21+B29+B36+B44+B51+B58+B65+B72+B79+B86+B93+B101+B108+B115+B123+B130+B137+B144+B151+B158+B165+B172+B179</f>
        <v>470030</v>
      </c>
      <c r="C181" s="321"/>
      <c r="D181" s="320">
        <f>D123+D115+D108+D101+D93+D86+D79+D72+D65+D58+D51+D44+D36+D29+D21+E13</f>
        <v>0</v>
      </c>
      <c r="E181" s="321"/>
      <c r="F181" s="83"/>
      <c r="G181" s="90">
        <v>470030</v>
      </c>
      <c r="H181" s="83">
        <f>H13+H21+H29+H36+H44+H51+H58+H65+H72+H79+17250+H93+H101+H108+H115+H123+H130+H137+H144+H151+H158+H165+H172+H179</f>
        <v>521495</v>
      </c>
      <c r="I181" s="83">
        <f>I123+I115+I108+I101+I93+I86+I79+I72+I65+I58+I51+I44+I36+I29+I21+I13</f>
        <v>0</v>
      </c>
      <c r="J181" s="320">
        <f>J123+J115+J108+J101+J93+J86+J79+J72+J65+J58+J51+J44+J36+J29+J21+J13</f>
        <v>0</v>
      </c>
      <c r="K181" s="321"/>
      <c r="L181" s="27">
        <v>521495</v>
      </c>
      <c r="M181" s="83">
        <f>M13+M21+M29+M36+M44+M51+M58+M65+M72+M79+M86+M93+M101+M108+M115+M123+M130+M137+M144+M151+M158+M165+M172+M179</f>
        <v>433135</v>
      </c>
      <c r="N181" s="320">
        <f>N123+N108+N101+N93+N79+N72+O65+N58+N51+N21+O13</f>
        <v>0</v>
      </c>
      <c r="O181" s="321"/>
      <c r="P181" s="320">
        <f>P123+P108+P101+P93+P79+P65+P44+P36+P29+P13</f>
        <v>0</v>
      </c>
      <c r="Q181" s="321"/>
      <c r="R181" s="322">
        <v>433135</v>
      </c>
      <c r="S181" s="323"/>
      <c r="T181" s="444">
        <f>T13+T21+T29+T36+S44+S51+S58+T65+T72+T79+T86+T93+T101+T108+T115+T123+T130+T137+T144+T151+T158+T165+T172+T179</f>
        <v>472566</v>
      </c>
      <c r="U181" s="445"/>
      <c r="V181" s="128"/>
      <c r="X181" s="138"/>
    </row>
    <row r="182" spans="1:24" s="137" customFormat="1" ht="17.25" customHeight="1" hidden="1" thickBot="1" thickTop="1">
      <c r="A182" s="100"/>
      <c r="B182" s="92"/>
      <c r="C182" s="84"/>
      <c r="D182" s="92"/>
      <c r="E182" s="84"/>
      <c r="F182" s="101"/>
      <c r="G182" s="102"/>
      <c r="H182" s="101"/>
      <c r="I182" s="101"/>
      <c r="J182" s="92"/>
      <c r="K182" s="84"/>
      <c r="L182" s="103"/>
      <c r="M182" s="101"/>
      <c r="N182" s="92"/>
      <c r="O182" s="84"/>
      <c r="P182" s="92"/>
      <c r="Q182" s="84"/>
      <c r="R182" s="97"/>
      <c r="S182" s="98"/>
      <c r="T182" s="127"/>
      <c r="U182" s="98"/>
      <c r="V182" s="128"/>
      <c r="X182" s="138"/>
    </row>
    <row r="183" spans="1:24" s="137" customFormat="1" ht="30.75" customHeight="1" thickTop="1">
      <c r="A183" s="329" t="s">
        <v>9</v>
      </c>
      <c r="B183" s="447">
        <v>41386</v>
      </c>
      <c r="C183" s="448"/>
      <c r="D183" s="447"/>
      <c r="E183" s="448"/>
      <c r="F183" s="451"/>
      <c r="G183" s="451">
        <v>41386</v>
      </c>
      <c r="H183" s="451">
        <v>41381</v>
      </c>
      <c r="I183" s="451"/>
      <c r="J183" s="447"/>
      <c r="K183" s="448"/>
      <c r="L183" s="451">
        <v>41381</v>
      </c>
      <c r="M183" s="451">
        <v>41381</v>
      </c>
      <c r="N183" s="447"/>
      <c r="O183" s="448"/>
      <c r="P183" s="447"/>
      <c r="Q183" s="448"/>
      <c r="R183" s="447">
        <v>41381</v>
      </c>
      <c r="S183" s="448"/>
      <c r="T183" s="447"/>
      <c r="U183" s="448"/>
      <c r="V183" s="128"/>
      <c r="X183" s="138"/>
    </row>
    <row r="184" spans="1:22" s="137" customFormat="1" ht="15" customHeight="1" thickBot="1">
      <c r="A184" s="446"/>
      <c r="B184" s="449"/>
      <c r="C184" s="450"/>
      <c r="D184" s="449"/>
      <c r="E184" s="450"/>
      <c r="F184" s="452"/>
      <c r="G184" s="452"/>
      <c r="H184" s="452"/>
      <c r="I184" s="452"/>
      <c r="J184" s="449"/>
      <c r="K184" s="450"/>
      <c r="L184" s="452"/>
      <c r="M184" s="452"/>
      <c r="N184" s="449"/>
      <c r="O184" s="450"/>
      <c r="P184" s="449"/>
      <c r="Q184" s="450"/>
      <c r="R184" s="449"/>
      <c r="S184" s="450"/>
      <c r="T184" s="449"/>
      <c r="U184" s="450"/>
      <c r="V184" s="128"/>
    </row>
    <row r="185" spans="1:22" s="137" customFormat="1" ht="32.25" customHeight="1" thickTop="1">
      <c r="A185" s="329" t="s">
        <v>10</v>
      </c>
      <c r="B185" s="236" t="s">
        <v>83</v>
      </c>
      <c r="C185" s="237"/>
      <c r="D185" s="92"/>
      <c r="E185" s="237"/>
      <c r="F185" s="223"/>
      <c r="G185" s="223" t="s">
        <v>83</v>
      </c>
      <c r="H185" s="223" t="s">
        <v>83</v>
      </c>
      <c r="I185" s="223"/>
      <c r="J185" s="236"/>
      <c r="K185" s="237"/>
      <c r="L185" s="453" t="s">
        <v>83</v>
      </c>
      <c r="M185" s="453" t="s">
        <v>83</v>
      </c>
      <c r="N185" s="236"/>
      <c r="O185" s="237"/>
      <c r="P185" s="236"/>
      <c r="Q185" s="237"/>
      <c r="R185" s="236" t="s">
        <v>83</v>
      </c>
      <c r="S185" s="237"/>
      <c r="T185" s="236"/>
      <c r="U185" s="237"/>
      <c r="V185" s="128"/>
    </row>
    <row r="186" spans="1:22" s="137" customFormat="1" ht="16.5" customHeight="1" thickBot="1">
      <c r="A186" s="446"/>
      <c r="B186" s="355"/>
      <c r="C186" s="357"/>
      <c r="D186" s="93"/>
      <c r="E186" s="357"/>
      <c r="F186" s="360"/>
      <c r="G186" s="360"/>
      <c r="H186" s="360"/>
      <c r="I186" s="360"/>
      <c r="J186" s="355"/>
      <c r="K186" s="357"/>
      <c r="L186" s="454"/>
      <c r="M186" s="454"/>
      <c r="N186" s="355"/>
      <c r="O186" s="357"/>
      <c r="P186" s="355"/>
      <c r="Q186" s="357"/>
      <c r="R186" s="355"/>
      <c r="S186" s="357"/>
      <c r="T186" s="387"/>
      <c r="U186" s="389"/>
      <c r="V186" s="128"/>
    </row>
    <row r="187" spans="1:30" ht="46.5" customHeight="1" thickTop="1">
      <c r="A187" s="455" t="s">
        <v>23</v>
      </c>
      <c r="B187" s="456"/>
      <c r="C187" s="459" t="s">
        <v>11</v>
      </c>
      <c r="D187" s="460"/>
      <c r="E187" s="460"/>
      <c r="F187" s="460"/>
      <c r="G187" s="461"/>
      <c r="H187" s="465" t="s">
        <v>12</v>
      </c>
      <c r="I187" s="466"/>
      <c r="J187" s="466"/>
      <c r="K187" s="466"/>
      <c r="L187" s="466"/>
      <c r="M187" s="466"/>
      <c r="N187" s="466"/>
      <c r="O187" s="466"/>
      <c r="P187" s="466"/>
      <c r="Q187" s="467"/>
      <c r="R187" s="468"/>
      <c r="S187" s="468"/>
      <c r="T187" s="468"/>
      <c r="U187" s="468"/>
      <c r="W187" s="129"/>
      <c r="X187" s="129"/>
      <c r="Y187" s="129"/>
      <c r="Z187" s="129"/>
      <c r="AA187" s="129"/>
      <c r="AB187" s="129"/>
      <c r="AC187" s="129"/>
      <c r="AD187" s="129"/>
    </row>
    <row r="188" spans="1:30" ht="16.5" thickBot="1">
      <c r="A188" s="457"/>
      <c r="B188" s="458"/>
      <c r="C188" s="462"/>
      <c r="D188" s="463"/>
      <c r="E188" s="463"/>
      <c r="F188" s="463"/>
      <c r="G188" s="464"/>
      <c r="H188" s="462" t="s">
        <v>13</v>
      </c>
      <c r="I188" s="463"/>
      <c r="J188" s="463"/>
      <c r="K188" s="463"/>
      <c r="L188" s="463"/>
      <c r="M188" s="463"/>
      <c r="N188" s="463"/>
      <c r="O188" s="463"/>
      <c r="P188" s="463"/>
      <c r="Q188" s="469"/>
      <c r="R188" s="468"/>
      <c r="S188" s="468"/>
      <c r="T188" s="468"/>
      <c r="U188" s="468"/>
      <c r="W188" s="129"/>
      <c r="X188" s="129"/>
      <c r="Y188" s="129"/>
      <c r="Z188" s="129"/>
      <c r="AA188" s="129"/>
      <c r="AB188" s="129"/>
      <c r="AC188" s="129"/>
      <c r="AD188" s="129"/>
    </row>
    <row r="189" spans="1:30" ht="16.5" customHeight="1" thickBot="1">
      <c r="A189" s="470" t="s">
        <v>14</v>
      </c>
      <c r="B189" s="471"/>
      <c r="C189" s="470" t="s">
        <v>33</v>
      </c>
      <c r="D189" s="472"/>
      <c r="E189" s="472"/>
      <c r="F189" s="472"/>
      <c r="G189" s="471"/>
      <c r="H189" s="470" t="s">
        <v>175</v>
      </c>
      <c r="I189" s="472"/>
      <c r="J189" s="472"/>
      <c r="K189" s="472"/>
      <c r="L189" s="472"/>
      <c r="M189" s="472"/>
      <c r="N189" s="472"/>
      <c r="O189" s="472"/>
      <c r="P189" s="472"/>
      <c r="Q189" s="473"/>
      <c r="R189" s="468"/>
      <c r="S189" s="468"/>
      <c r="T189" s="468"/>
      <c r="U189" s="468"/>
      <c r="W189" s="129"/>
      <c r="X189" s="129"/>
      <c r="Y189" s="129"/>
      <c r="Z189" s="129"/>
      <c r="AA189" s="129"/>
      <c r="AB189" s="129"/>
      <c r="AC189" s="129"/>
      <c r="AD189" s="129"/>
    </row>
    <row r="190" spans="1:30" ht="16.5" customHeight="1" thickBot="1">
      <c r="A190" s="470" t="s">
        <v>16</v>
      </c>
      <c r="B190" s="471"/>
      <c r="C190" s="470" t="s">
        <v>68</v>
      </c>
      <c r="D190" s="472"/>
      <c r="E190" s="472"/>
      <c r="F190" s="472"/>
      <c r="G190" s="471"/>
      <c r="H190" s="470" t="s">
        <v>176</v>
      </c>
      <c r="I190" s="472"/>
      <c r="J190" s="472"/>
      <c r="K190" s="472"/>
      <c r="L190" s="472"/>
      <c r="M190" s="472"/>
      <c r="N190" s="472"/>
      <c r="O190" s="472"/>
      <c r="P190" s="472"/>
      <c r="Q190" s="473"/>
      <c r="R190" s="468"/>
      <c r="S190" s="468"/>
      <c r="T190" s="468"/>
      <c r="U190" s="468"/>
      <c r="W190" s="129"/>
      <c r="X190" s="129"/>
      <c r="Y190" s="129"/>
      <c r="Z190" s="129"/>
      <c r="AA190" s="129"/>
      <c r="AB190" s="129"/>
      <c r="AC190" s="129"/>
      <c r="AD190" s="129"/>
    </row>
    <row r="191" spans="1:30" ht="33.75" customHeight="1" thickBot="1">
      <c r="A191" s="470" t="s">
        <v>17</v>
      </c>
      <c r="B191" s="471"/>
      <c r="C191" s="470" t="s">
        <v>43</v>
      </c>
      <c r="D191" s="472"/>
      <c r="E191" s="472"/>
      <c r="F191" s="472"/>
      <c r="G191" s="471"/>
      <c r="H191" s="470" t="s">
        <v>177</v>
      </c>
      <c r="I191" s="472"/>
      <c r="J191" s="472"/>
      <c r="K191" s="472"/>
      <c r="L191" s="472"/>
      <c r="M191" s="472"/>
      <c r="N191" s="472"/>
      <c r="O191" s="472"/>
      <c r="P191" s="472"/>
      <c r="Q191" s="473"/>
      <c r="R191" s="468"/>
      <c r="S191" s="468"/>
      <c r="T191" s="468"/>
      <c r="U191" s="468"/>
      <c r="W191" s="129"/>
      <c r="X191" s="129"/>
      <c r="Y191" s="129"/>
      <c r="Z191" s="129"/>
      <c r="AA191" s="129"/>
      <c r="AB191" s="129"/>
      <c r="AC191" s="129"/>
      <c r="AD191" s="129"/>
    </row>
    <row r="192" spans="16:30" ht="15">
      <c r="P192" s="129"/>
      <c r="Q192" s="129"/>
      <c r="W192" s="129"/>
      <c r="X192" s="129"/>
      <c r="Y192" s="129"/>
      <c r="Z192" s="129"/>
      <c r="AA192" s="129"/>
      <c r="AB192" s="129"/>
      <c r="AC192" s="129"/>
      <c r="AD192" s="129"/>
    </row>
    <row r="193" spans="1:30" ht="15.75">
      <c r="A193" s="474" t="s">
        <v>178</v>
      </c>
      <c r="B193" s="475"/>
      <c r="C193" s="475"/>
      <c r="D193" s="475"/>
      <c r="E193" s="475"/>
      <c r="F193" s="475"/>
      <c r="P193" s="129"/>
      <c r="Q193" s="129"/>
      <c r="W193" s="129"/>
      <c r="X193" s="129"/>
      <c r="Y193" s="129"/>
      <c r="Z193" s="129"/>
      <c r="AA193" s="129"/>
      <c r="AB193" s="129"/>
      <c r="AC193" s="129"/>
      <c r="AD193" s="129"/>
    </row>
    <row r="194" spans="1:30" ht="37.5" customHeight="1">
      <c r="A194" s="166" t="s">
        <v>67</v>
      </c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P194" s="129"/>
      <c r="Q194" s="129"/>
      <c r="W194" s="129"/>
      <c r="X194" s="129"/>
      <c r="Y194" s="129"/>
      <c r="Z194" s="129"/>
      <c r="AA194" s="129"/>
      <c r="AB194" s="129"/>
      <c r="AC194" s="129"/>
      <c r="AD194" s="129"/>
    </row>
    <row r="195" spans="1:30" ht="45" customHeight="1">
      <c r="A195" s="166" t="s">
        <v>179</v>
      </c>
      <c r="B195" s="167"/>
      <c r="C195" s="167"/>
      <c r="D195" s="167"/>
      <c r="E195" s="167"/>
      <c r="F195" s="167"/>
      <c r="G195" s="167"/>
      <c r="P195" s="129"/>
      <c r="Q195" s="129"/>
      <c r="W195" s="129"/>
      <c r="X195" s="129"/>
      <c r="Y195" s="129"/>
      <c r="Z195" s="129"/>
      <c r="AA195" s="129"/>
      <c r="AB195" s="129"/>
      <c r="AC195" s="129"/>
      <c r="AD195" s="129"/>
    </row>
    <row r="196" spans="16:30" ht="15">
      <c r="P196" s="129"/>
      <c r="Q196" s="129"/>
      <c r="R196" s="129"/>
      <c r="S196" s="129"/>
      <c r="Y196" s="129"/>
      <c r="Z196" s="129"/>
      <c r="AA196" s="129"/>
      <c r="AB196" s="129"/>
      <c r="AC196" s="129"/>
      <c r="AD196" s="129"/>
    </row>
    <row r="197" spans="16:30" ht="15">
      <c r="P197" s="129"/>
      <c r="Q197" s="129"/>
      <c r="R197" s="129"/>
      <c r="S197" s="129"/>
      <c r="Y197" s="129"/>
      <c r="Z197" s="129"/>
      <c r="AA197" s="129"/>
      <c r="AB197" s="129"/>
      <c r="AC197" s="129"/>
      <c r="AD197" s="129"/>
    </row>
    <row r="198" spans="16:30" ht="15">
      <c r="P198" s="129"/>
      <c r="Q198" s="129"/>
      <c r="R198" s="129"/>
      <c r="S198" s="129"/>
      <c r="Y198" s="129"/>
      <c r="Z198" s="129"/>
      <c r="AA198" s="129"/>
      <c r="AB198" s="129"/>
      <c r="AC198" s="129"/>
      <c r="AD198" s="129"/>
    </row>
    <row r="199" spans="16:30" ht="15">
      <c r="P199" s="129"/>
      <c r="Q199" s="129"/>
      <c r="R199" s="129"/>
      <c r="S199" s="129"/>
      <c r="Y199" s="129"/>
      <c r="Z199" s="129"/>
      <c r="AA199" s="129"/>
      <c r="AB199" s="129"/>
      <c r="AC199" s="129"/>
      <c r="AD199" s="129"/>
    </row>
    <row r="200" spans="16:30" ht="15">
      <c r="P200" s="129"/>
      <c r="Q200" s="129"/>
      <c r="R200" s="129"/>
      <c r="S200" s="129"/>
      <c r="Y200" s="129"/>
      <c r="Z200" s="129"/>
      <c r="AA200" s="129"/>
      <c r="AB200" s="129"/>
      <c r="AC200" s="129"/>
      <c r="AD200" s="129"/>
    </row>
    <row r="201" spans="16:30" ht="15">
      <c r="P201" s="129"/>
      <c r="Q201" s="129"/>
      <c r="R201" s="129"/>
      <c r="S201" s="129"/>
      <c r="Y201" s="129"/>
      <c r="Z201" s="129"/>
      <c r="AA201" s="129"/>
      <c r="AB201" s="129"/>
      <c r="AC201" s="129"/>
      <c r="AD201" s="129"/>
    </row>
    <row r="202" spans="16:30" ht="15">
      <c r="P202" s="129"/>
      <c r="Q202" s="129"/>
      <c r="R202" s="129"/>
      <c r="S202" s="129"/>
      <c r="Y202" s="129"/>
      <c r="Z202" s="129"/>
      <c r="AA202" s="129"/>
      <c r="AB202" s="129"/>
      <c r="AC202" s="129"/>
      <c r="AD202" s="129"/>
    </row>
    <row r="203" spans="16:30" ht="15">
      <c r="P203" s="129"/>
      <c r="Q203" s="129"/>
      <c r="R203" s="129"/>
      <c r="S203" s="129"/>
      <c r="Y203" s="129"/>
      <c r="Z203" s="129"/>
      <c r="AA203" s="129"/>
      <c r="AB203" s="129"/>
      <c r="AC203" s="129"/>
      <c r="AD203" s="129"/>
    </row>
    <row r="204" spans="16:30" ht="15">
      <c r="P204" s="129"/>
      <c r="Q204" s="129"/>
      <c r="R204" s="129"/>
      <c r="S204" s="129"/>
      <c r="Y204" s="129"/>
      <c r="Z204" s="129"/>
      <c r="AA204" s="129"/>
      <c r="AB204" s="129"/>
      <c r="AC204" s="129"/>
      <c r="AD204" s="129"/>
    </row>
    <row r="205" spans="16:30" ht="15">
      <c r="P205" s="129"/>
      <c r="Q205" s="129"/>
      <c r="R205" s="129"/>
      <c r="S205" s="129"/>
      <c r="Y205" s="129"/>
      <c r="Z205" s="129"/>
      <c r="AA205" s="129"/>
      <c r="AB205" s="129"/>
      <c r="AC205" s="129"/>
      <c r="AD205" s="129"/>
    </row>
    <row r="206" spans="16:30" ht="15">
      <c r="P206" s="129"/>
      <c r="Q206" s="129"/>
      <c r="R206" s="129"/>
      <c r="S206" s="129"/>
      <c r="Y206" s="129"/>
      <c r="Z206" s="129"/>
      <c r="AA206" s="129"/>
      <c r="AB206" s="129"/>
      <c r="AC206" s="129"/>
      <c r="AD206" s="129"/>
    </row>
    <row r="207" spans="16:30" ht="15">
      <c r="P207" s="129"/>
      <c r="Q207" s="129"/>
      <c r="R207" s="129"/>
      <c r="S207" s="129"/>
      <c r="Y207" s="129"/>
      <c r="Z207" s="129"/>
      <c r="AA207" s="129"/>
      <c r="AB207" s="129"/>
      <c r="AC207" s="129"/>
      <c r="AD207" s="129"/>
    </row>
    <row r="208" spans="16:30" ht="15">
      <c r="P208" s="129"/>
      <c r="Q208" s="129"/>
      <c r="R208" s="129"/>
      <c r="S208" s="129"/>
      <c r="Y208" s="129"/>
      <c r="Z208" s="129"/>
      <c r="AA208" s="129"/>
      <c r="AB208" s="129"/>
      <c r="AC208" s="129"/>
      <c r="AD208" s="129"/>
    </row>
    <row r="209" spans="16:30" ht="15">
      <c r="P209" s="129"/>
      <c r="Q209" s="129"/>
      <c r="R209" s="129"/>
      <c r="S209" s="129"/>
      <c r="Y209" s="129"/>
      <c r="Z209" s="129"/>
      <c r="AA209" s="129"/>
      <c r="AB209" s="129"/>
      <c r="AC209" s="129"/>
      <c r="AD209" s="129"/>
    </row>
    <row r="210" spans="16:30" ht="15">
      <c r="P210" s="129"/>
      <c r="Q210" s="129"/>
      <c r="R210" s="129"/>
      <c r="S210" s="129"/>
      <c r="Y210" s="129"/>
      <c r="Z210" s="129"/>
      <c r="AA210" s="129"/>
      <c r="AB210" s="129"/>
      <c r="AC210" s="129"/>
      <c r="AD210" s="129"/>
    </row>
    <row r="211" spans="16:30" ht="15">
      <c r="P211" s="129"/>
      <c r="Q211" s="129"/>
      <c r="R211" s="129"/>
      <c r="S211" s="129"/>
      <c r="Y211" s="129"/>
      <c r="Z211" s="129"/>
      <c r="AA211" s="129"/>
      <c r="AB211" s="129"/>
      <c r="AC211" s="129"/>
      <c r="AD211" s="129"/>
    </row>
    <row r="212" spans="16:30" ht="15">
      <c r="P212" s="129"/>
      <c r="Q212" s="129"/>
      <c r="R212" s="129"/>
      <c r="S212" s="129"/>
      <c r="Y212" s="129"/>
      <c r="Z212" s="129"/>
      <c r="AA212" s="129"/>
      <c r="AB212" s="129"/>
      <c r="AC212" s="129"/>
      <c r="AD212" s="129"/>
    </row>
    <row r="213" spans="16:30" ht="15">
      <c r="P213" s="129"/>
      <c r="Q213" s="129"/>
      <c r="R213" s="129"/>
      <c r="S213" s="129"/>
      <c r="Y213" s="129"/>
      <c r="Z213" s="129"/>
      <c r="AA213" s="129"/>
      <c r="AB213" s="129"/>
      <c r="AC213" s="129"/>
      <c r="AD213" s="129"/>
    </row>
    <row r="214" spans="16:30" ht="15">
      <c r="P214" s="129"/>
      <c r="Q214" s="129"/>
      <c r="R214" s="129"/>
      <c r="S214" s="129"/>
      <c r="Y214" s="129"/>
      <c r="Z214" s="129"/>
      <c r="AA214" s="129"/>
      <c r="AB214" s="129"/>
      <c r="AC214" s="129"/>
      <c r="AD214" s="129"/>
    </row>
    <row r="215" spans="16:30" ht="15">
      <c r="P215" s="129"/>
      <c r="Q215" s="129"/>
      <c r="R215" s="129"/>
      <c r="S215" s="129"/>
      <c r="Y215" s="129"/>
      <c r="Z215" s="129"/>
      <c r="AA215" s="129"/>
      <c r="AB215" s="129"/>
      <c r="AC215" s="129"/>
      <c r="AD215" s="129"/>
    </row>
    <row r="216" spans="16:30" ht="15">
      <c r="P216" s="129"/>
      <c r="Q216" s="129"/>
      <c r="R216" s="129"/>
      <c r="S216" s="129"/>
      <c r="Y216" s="129"/>
      <c r="Z216" s="129"/>
      <c r="AA216" s="129"/>
      <c r="AB216" s="129"/>
      <c r="AC216" s="129"/>
      <c r="AD216" s="129"/>
    </row>
    <row r="217" spans="16:30" ht="15">
      <c r="P217" s="129"/>
      <c r="Q217" s="129"/>
      <c r="R217" s="129"/>
      <c r="S217" s="129"/>
      <c r="Y217" s="129"/>
      <c r="Z217" s="129"/>
      <c r="AA217" s="129"/>
      <c r="AB217" s="129"/>
      <c r="AC217" s="129"/>
      <c r="AD217" s="129"/>
    </row>
    <row r="218" spans="16:30" ht="15">
      <c r="P218" s="129"/>
      <c r="Q218" s="129"/>
      <c r="R218" s="129"/>
      <c r="S218" s="129"/>
      <c r="Y218" s="129"/>
      <c r="Z218" s="129"/>
      <c r="AA218" s="129"/>
      <c r="AB218" s="129"/>
      <c r="AC218" s="129"/>
      <c r="AD218" s="129"/>
    </row>
    <row r="219" spans="16:30" ht="15">
      <c r="P219" s="129"/>
      <c r="Q219" s="129"/>
      <c r="R219" s="129"/>
      <c r="S219" s="129"/>
      <c r="Y219" s="129"/>
      <c r="Z219" s="129"/>
      <c r="AA219" s="129"/>
      <c r="AB219" s="129"/>
      <c r="AC219" s="129"/>
      <c r="AD219" s="129"/>
    </row>
    <row r="220" spans="16:30" ht="15">
      <c r="P220" s="129"/>
      <c r="Q220" s="129"/>
      <c r="R220" s="129"/>
      <c r="S220" s="129"/>
      <c r="Y220" s="129"/>
      <c r="Z220" s="129"/>
      <c r="AA220" s="129"/>
      <c r="AB220" s="129"/>
      <c r="AC220" s="129"/>
      <c r="AD220" s="129"/>
    </row>
    <row r="221" spans="16:30" ht="15">
      <c r="P221" s="129"/>
      <c r="Q221" s="129"/>
      <c r="R221" s="129"/>
      <c r="S221" s="129"/>
      <c r="Y221" s="129"/>
      <c r="Z221" s="129"/>
      <c r="AA221" s="129"/>
      <c r="AB221" s="129"/>
      <c r="AC221" s="129"/>
      <c r="AD221" s="129"/>
    </row>
    <row r="222" spans="16:30" ht="15">
      <c r="P222" s="129"/>
      <c r="Q222" s="129"/>
      <c r="R222" s="129"/>
      <c r="S222" s="129"/>
      <c r="Y222" s="129"/>
      <c r="Z222" s="129"/>
      <c r="AA222" s="129"/>
      <c r="AB222" s="129"/>
      <c r="AC222" s="129"/>
      <c r="AD222" s="129"/>
    </row>
    <row r="223" spans="16:30" ht="15">
      <c r="P223" s="129"/>
      <c r="Q223" s="129"/>
      <c r="R223" s="129"/>
      <c r="S223" s="129"/>
      <c r="Y223" s="129"/>
      <c r="Z223" s="129"/>
      <c r="AA223" s="129"/>
      <c r="AB223" s="129"/>
      <c r="AC223" s="129"/>
      <c r="AD223" s="129"/>
    </row>
    <row r="224" spans="16:30" ht="15">
      <c r="P224" s="129"/>
      <c r="Q224" s="129"/>
      <c r="R224" s="129"/>
      <c r="S224" s="129"/>
      <c r="Y224" s="129"/>
      <c r="Z224" s="129"/>
      <c r="AA224" s="129"/>
      <c r="AB224" s="129"/>
      <c r="AC224" s="129"/>
      <c r="AD224" s="129"/>
    </row>
    <row r="225" spans="16:30" ht="15">
      <c r="P225" s="129"/>
      <c r="Q225" s="129"/>
      <c r="R225" s="129"/>
      <c r="S225" s="129"/>
      <c r="Y225" s="129"/>
      <c r="Z225" s="129"/>
      <c r="AA225" s="129"/>
      <c r="AB225" s="129"/>
      <c r="AC225" s="129"/>
      <c r="AD225" s="129"/>
    </row>
    <row r="226" spans="16:30" ht="15">
      <c r="P226" s="129"/>
      <c r="Q226" s="129"/>
      <c r="R226" s="129"/>
      <c r="S226" s="129"/>
      <c r="Y226" s="129"/>
      <c r="Z226" s="129"/>
      <c r="AA226" s="129"/>
      <c r="AB226" s="129"/>
      <c r="AC226" s="129"/>
      <c r="AD226" s="129"/>
    </row>
    <row r="227" spans="16:30" ht="15">
      <c r="P227" s="129"/>
      <c r="Q227" s="129"/>
      <c r="R227" s="129"/>
      <c r="S227" s="129"/>
      <c r="Y227" s="129"/>
      <c r="Z227" s="129"/>
      <c r="AA227" s="129"/>
      <c r="AB227" s="129"/>
      <c r="AC227" s="129"/>
      <c r="AD227" s="129"/>
    </row>
    <row r="228" spans="16:30" ht="15">
      <c r="P228" s="129"/>
      <c r="Q228" s="129"/>
      <c r="R228" s="129"/>
      <c r="S228" s="129"/>
      <c r="Y228" s="129"/>
      <c r="Z228" s="129"/>
      <c r="AA228" s="129"/>
      <c r="AB228" s="129"/>
      <c r="AC228" s="129"/>
      <c r="AD228" s="129"/>
    </row>
    <row r="229" spans="16:30" ht="15">
      <c r="P229" s="129"/>
      <c r="Q229" s="129"/>
      <c r="R229" s="129"/>
      <c r="S229" s="129"/>
      <c r="Y229" s="129"/>
      <c r="Z229" s="129"/>
      <c r="AA229" s="129"/>
      <c r="AB229" s="129"/>
      <c r="AC229" s="129"/>
      <c r="AD229" s="129"/>
    </row>
    <row r="230" spans="16:30" ht="15">
      <c r="P230" s="129"/>
      <c r="Q230" s="129"/>
      <c r="R230" s="129"/>
      <c r="S230" s="129"/>
      <c r="Y230" s="129"/>
      <c r="Z230" s="129"/>
      <c r="AA230" s="129"/>
      <c r="AB230" s="129"/>
      <c r="AC230" s="129"/>
      <c r="AD230" s="129"/>
    </row>
    <row r="231" spans="16:30" ht="15">
      <c r="P231" s="129"/>
      <c r="Q231" s="129"/>
      <c r="R231" s="129"/>
      <c r="S231" s="129"/>
      <c r="Y231" s="129"/>
      <c r="Z231" s="129"/>
      <c r="AA231" s="129"/>
      <c r="AB231" s="129"/>
      <c r="AC231" s="129"/>
      <c r="AD231" s="129"/>
    </row>
    <row r="232" spans="16:30" ht="15">
      <c r="P232" s="129"/>
      <c r="Q232" s="129"/>
      <c r="R232" s="129"/>
      <c r="S232" s="129"/>
      <c r="Y232" s="129"/>
      <c r="Z232" s="129"/>
      <c r="AA232" s="129"/>
      <c r="AB232" s="129"/>
      <c r="AC232" s="129"/>
      <c r="AD232" s="129"/>
    </row>
    <row r="233" spans="16:30" ht="15">
      <c r="P233" s="129"/>
      <c r="Q233" s="129"/>
      <c r="R233" s="129"/>
      <c r="S233" s="129"/>
      <c r="Y233" s="129"/>
      <c r="Z233" s="129"/>
      <c r="AA233" s="129"/>
      <c r="AB233" s="129"/>
      <c r="AC233" s="129"/>
      <c r="AD233" s="129"/>
    </row>
    <row r="234" spans="16:30" ht="15">
      <c r="P234" s="129"/>
      <c r="Q234" s="129"/>
      <c r="R234" s="129"/>
      <c r="S234" s="129"/>
      <c r="Y234" s="129"/>
      <c r="Z234" s="129"/>
      <c r="AA234" s="129"/>
      <c r="AB234" s="129"/>
      <c r="AC234" s="129"/>
      <c r="AD234" s="129"/>
    </row>
    <row r="235" spans="16:30" ht="15">
      <c r="P235" s="129"/>
      <c r="Q235" s="129"/>
      <c r="R235" s="129"/>
      <c r="S235" s="129"/>
      <c r="Y235" s="129"/>
      <c r="Z235" s="129"/>
      <c r="AA235" s="129"/>
      <c r="AB235" s="129"/>
      <c r="AC235" s="129"/>
      <c r="AD235" s="129"/>
    </row>
    <row r="236" spans="16:30" ht="15">
      <c r="P236" s="129"/>
      <c r="Q236" s="129"/>
      <c r="R236" s="129"/>
      <c r="S236" s="129"/>
      <c r="Y236" s="129"/>
      <c r="Z236" s="129"/>
      <c r="AA236" s="129"/>
      <c r="AB236" s="129"/>
      <c r="AC236" s="129"/>
      <c r="AD236" s="129"/>
    </row>
    <row r="237" spans="16:30" ht="15">
      <c r="P237" s="129"/>
      <c r="Q237" s="129"/>
      <c r="R237" s="129"/>
      <c r="S237" s="129"/>
      <c r="Y237" s="129"/>
      <c r="Z237" s="129"/>
      <c r="AA237" s="129"/>
      <c r="AB237" s="129"/>
      <c r="AC237" s="129"/>
      <c r="AD237" s="129"/>
    </row>
    <row r="238" spans="16:30" ht="15">
      <c r="P238" s="129"/>
      <c r="Q238" s="129"/>
      <c r="R238" s="129"/>
      <c r="S238" s="129"/>
      <c r="Y238" s="129"/>
      <c r="Z238" s="129"/>
      <c r="AA238" s="129"/>
      <c r="AB238" s="129"/>
      <c r="AC238" s="129"/>
      <c r="AD238" s="129"/>
    </row>
    <row r="239" spans="16:30" ht="15">
      <c r="P239" s="129"/>
      <c r="Q239" s="129"/>
      <c r="R239" s="129"/>
      <c r="S239" s="129"/>
      <c r="Y239" s="129"/>
      <c r="Z239" s="129"/>
      <c r="AA239" s="129"/>
      <c r="AB239" s="129"/>
      <c r="AC239" s="129"/>
      <c r="AD239" s="129"/>
    </row>
    <row r="240" spans="16:30" ht="15">
      <c r="P240" s="129"/>
      <c r="Q240" s="129"/>
      <c r="R240" s="129"/>
      <c r="S240" s="129"/>
      <c r="Y240" s="129"/>
      <c r="Z240" s="129"/>
      <c r="AA240" s="129"/>
      <c r="AB240" s="129"/>
      <c r="AC240" s="129"/>
      <c r="AD240" s="129"/>
    </row>
    <row r="241" spans="16:30" ht="15">
      <c r="P241" s="129"/>
      <c r="Q241" s="129"/>
      <c r="R241" s="129"/>
      <c r="S241" s="129"/>
      <c r="Y241" s="129"/>
      <c r="Z241" s="129"/>
      <c r="AA241" s="129"/>
      <c r="AB241" s="129"/>
      <c r="AC241" s="129"/>
      <c r="AD241" s="129"/>
    </row>
    <row r="242" spans="16:30" ht="15">
      <c r="P242" s="129"/>
      <c r="Q242" s="129"/>
      <c r="R242" s="129"/>
      <c r="S242" s="129"/>
      <c r="Y242" s="129"/>
      <c r="Z242" s="129"/>
      <c r="AA242" s="129"/>
      <c r="AB242" s="129"/>
      <c r="AC242" s="129"/>
      <c r="AD242" s="129"/>
    </row>
    <row r="243" spans="16:30" ht="15">
      <c r="P243" s="129"/>
      <c r="Q243" s="129"/>
      <c r="R243" s="129"/>
      <c r="S243" s="129"/>
      <c r="Y243" s="129"/>
      <c r="Z243" s="129"/>
      <c r="AA243" s="129"/>
      <c r="AB243" s="129"/>
      <c r="AC243" s="129"/>
      <c r="AD243" s="129"/>
    </row>
    <row r="244" spans="16:30" ht="15">
      <c r="P244" s="129"/>
      <c r="Q244" s="129"/>
      <c r="R244" s="129"/>
      <c r="S244" s="129"/>
      <c r="Y244" s="129"/>
      <c r="Z244" s="129"/>
      <c r="AA244" s="129"/>
      <c r="AB244" s="129"/>
      <c r="AC244" s="129"/>
      <c r="AD244" s="129"/>
    </row>
    <row r="245" spans="16:30" ht="15">
      <c r="P245" s="129"/>
      <c r="Q245" s="129"/>
      <c r="R245" s="129"/>
      <c r="S245" s="129"/>
      <c r="Y245" s="129"/>
      <c r="Z245" s="129"/>
      <c r="AA245" s="129"/>
      <c r="AB245" s="129"/>
      <c r="AC245" s="129"/>
      <c r="AD245" s="129"/>
    </row>
    <row r="246" spans="16:30" ht="15">
      <c r="P246" s="129"/>
      <c r="Q246" s="129"/>
      <c r="R246" s="129"/>
      <c r="S246" s="129"/>
      <c r="Y246" s="129"/>
      <c r="Z246" s="129"/>
      <c r="AA246" s="129"/>
      <c r="AB246" s="129"/>
      <c r="AC246" s="129"/>
      <c r="AD246" s="129"/>
    </row>
    <row r="247" spans="16:30" ht="15">
      <c r="P247" s="129"/>
      <c r="Q247" s="129"/>
      <c r="R247" s="129"/>
      <c r="S247" s="129"/>
      <c r="Y247" s="129"/>
      <c r="Z247" s="129"/>
      <c r="AA247" s="129"/>
      <c r="AB247" s="129"/>
      <c r="AC247" s="129"/>
      <c r="AD247" s="129"/>
    </row>
    <row r="248" spans="16:30" ht="15">
      <c r="P248" s="129"/>
      <c r="Q248" s="129"/>
      <c r="R248" s="129"/>
      <c r="S248" s="129"/>
      <c r="Y248" s="129"/>
      <c r="Z248" s="129"/>
      <c r="AA248" s="129"/>
      <c r="AB248" s="129"/>
      <c r="AC248" s="129"/>
      <c r="AD248" s="129"/>
    </row>
    <row r="249" spans="16:30" ht="15">
      <c r="P249" s="129"/>
      <c r="Q249" s="129"/>
      <c r="R249" s="129"/>
      <c r="S249" s="129"/>
      <c r="Y249" s="129"/>
      <c r="Z249" s="129"/>
      <c r="AA249" s="129"/>
      <c r="AB249" s="129"/>
      <c r="AC249" s="129"/>
      <c r="AD249" s="129"/>
    </row>
    <row r="250" spans="16:30" ht="15">
      <c r="P250" s="129"/>
      <c r="Q250" s="129"/>
      <c r="R250" s="129"/>
      <c r="S250" s="129"/>
      <c r="Y250" s="129"/>
      <c r="Z250" s="129"/>
      <c r="AA250" s="129"/>
      <c r="AB250" s="129"/>
      <c r="AC250" s="129"/>
      <c r="AD250" s="129"/>
    </row>
    <row r="251" spans="16:30" ht="15">
      <c r="P251" s="129"/>
      <c r="Q251" s="129"/>
      <c r="R251" s="129"/>
      <c r="S251" s="129"/>
      <c r="Y251" s="129"/>
      <c r="Z251" s="129"/>
      <c r="AA251" s="129"/>
      <c r="AB251" s="129"/>
      <c r="AC251" s="129"/>
      <c r="AD251" s="129"/>
    </row>
    <row r="252" spans="16:30" ht="15">
      <c r="P252" s="129"/>
      <c r="Q252" s="129"/>
      <c r="R252" s="129"/>
      <c r="S252" s="129"/>
      <c r="Y252" s="129"/>
      <c r="Z252" s="129"/>
      <c r="AA252" s="129"/>
      <c r="AB252" s="129"/>
      <c r="AC252" s="129"/>
      <c r="AD252" s="129"/>
    </row>
    <row r="253" spans="16:30" ht="15">
      <c r="P253" s="129"/>
      <c r="Q253" s="129"/>
      <c r="R253" s="129"/>
      <c r="S253" s="129"/>
      <c r="Y253" s="129"/>
      <c r="Z253" s="129"/>
      <c r="AA253" s="129"/>
      <c r="AB253" s="129"/>
      <c r="AC253" s="129"/>
      <c r="AD253" s="129"/>
    </row>
    <row r="254" spans="16:30" ht="15">
      <c r="P254" s="129"/>
      <c r="Q254" s="129"/>
      <c r="R254" s="129"/>
      <c r="S254" s="129"/>
      <c r="Y254" s="129"/>
      <c r="Z254" s="129"/>
      <c r="AA254" s="129"/>
      <c r="AB254" s="129"/>
      <c r="AC254" s="129"/>
      <c r="AD254" s="129"/>
    </row>
    <row r="255" spans="16:30" ht="15">
      <c r="P255" s="129"/>
      <c r="Q255" s="129"/>
      <c r="R255" s="129"/>
      <c r="S255" s="129"/>
      <c r="Y255" s="129"/>
      <c r="Z255" s="129"/>
      <c r="AA255" s="129"/>
      <c r="AB255" s="129"/>
      <c r="AC255" s="129"/>
      <c r="AD255" s="129"/>
    </row>
    <row r="256" spans="16:30" ht="15">
      <c r="P256" s="129"/>
      <c r="Q256" s="129"/>
      <c r="R256" s="129"/>
      <c r="S256" s="129"/>
      <c r="Y256" s="129"/>
      <c r="Z256" s="129"/>
      <c r="AA256" s="129"/>
      <c r="AB256" s="129"/>
      <c r="AC256" s="129"/>
      <c r="AD256" s="129"/>
    </row>
    <row r="257" spans="16:30" ht="15">
      <c r="P257" s="129"/>
      <c r="Q257" s="129"/>
      <c r="R257" s="129"/>
      <c r="S257" s="129"/>
      <c r="Y257" s="129"/>
      <c r="Z257" s="129"/>
      <c r="AA257" s="129"/>
      <c r="AB257" s="129"/>
      <c r="AC257" s="129"/>
      <c r="AD257" s="129"/>
    </row>
    <row r="258" spans="16:30" ht="15">
      <c r="P258" s="129"/>
      <c r="Q258" s="129"/>
      <c r="R258" s="129"/>
      <c r="S258" s="129"/>
      <c r="Y258" s="129"/>
      <c r="Z258" s="129"/>
      <c r="AA258" s="129"/>
      <c r="AB258" s="129"/>
      <c r="AC258" s="129"/>
      <c r="AD258" s="129"/>
    </row>
    <row r="259" spans="16:30" ht="15">
      <c r="P259" s="129"/>
      <c r="Q259" s="129"/>
      <c r="R259" s="129"/>
      <c r="S259" s="129"/>
      <c r="Y259" s="129"/>
      <c r="Z259" s="129"/>
      <c r="AA259" s="129"/>
      <c r="AB259" s="129"/>
      <c r="AC259" s="129"/>
      <c r="AD259" s="129"/>
    </row>
    <row r="260" spans="16:30" ht="15">
      <c r="P260" s="129"/>
      <c r="Q260" s="129"/>
      <c r="R260" s="129"/>
      <c r="S260" s="129"/>
      <c r="Y260" s="129"/>
      <c r="Z260" s="129"/>
      <c r="AA260" s="129"/>
      <c r="AB260" s="129"/>
      <c r="AC260" s="129"/>
      <c r="AD260" s="129"/>
    </row>
    <row r="261" spans="16:30" ht="15">
      <c r="P261" s="129"/>
      <c r="Q261" s="129"/>
      <c r="R261" s="129"/>
      <c r="S261" s="129"/>
      <c r="Y261" s="129"/>
      <c r="Z261" s="129"/>
      <c r="AA261" s="129"/>
      <c r="AB261" s="129"/>
      <c r="AC261" s="129"/>
      <c r="AD261" s="129"/>
    </row>
    <row r="262" spans="16:30" ht="15">
      <c r="P262" s="129"/>
      <c r="Q262" s="129"/>
      <c r="R262" s="129"/>
      <c r="S262" s="129"/>
      <c r="Y262" s="129"/>
      <c r="Z262" s="129"/>
      <c r="AA262" s="129"/>
      <c r="AB262" s="129"/>
      <c r="AC262" s="129"/>
      <c r="AD262" s="129"/>
    </row>
    <row r="263" spans="16:30" ht="15">
      <c r="P263" s="129"/>
      <c r="Q263" s="129"/>
      <c r="R263" s="129"/>
      <c r="S263" s="129"/>
      <c r="Y263" s="129"/>
      <c r="Z263" s="129"/>
      <c r="AA263" s="129"/>
      <c r="AB263" s="129"/>
      <c r="AC263" s="129"/>
      <c r="AD263" s="129"/>
    </row>
    <row r="264" spans="16:30" ht="15">
      <c r="P264" s="129"/>
      <c r="Q264" s="129"/>
      <c r="R264" s="129"/>
      <c r="S264" s="129"/>
      <c r="Y264" s="129"/>
      <c r="Z264" s="129"/>
      <c r="AA264" s="129"/>
      <c r="AB264" s="129"/>
      <c r="AC264" s="129"/>
      <c r="AD264" s="129"/>
    </row>
    <row r="265" spans="16:30" ht="15">
      <c r="P265" s="129"/>
      <c r="Q265" s="129"/>
      <c r="R265" s="129"/>
      <c r="S265" s="129"/>
      <c r="Y265" s="129"/>
      <c r="Z265" s="129"/>
      <c r="AA265" s="129"/>
      <c r="AB265" s="129"/>
      <c r="AC265" s="129"/>
      <c r="AD265" s="129"/>
    </row>
    <row r="266" spans="16:30" ht="15">
      <c r="P266" s="129"/>
      <c r="Q266" s="129"/>
      <c r="R266" s="129"/>
      <c r="S266" s="129"/>
      <c r="Y266" s="129"/>
      <c r="Z266" s="129"/>
      <c r="AA266" s="129"/>
      <c r="AB266" s="129"/>
      <c r="AC266" s="129"/>
      <c r="AD266" s="129"/>
    </row>
    <row r="267" spans="16:30" ht="15">
      <c r="P267" s="129"/>
      <c r="Q267" s="129"/>
      <c r="R267" s="129"/>
      <c r="S267" s="129"/>
      <c r="Y267" s="129"/>
      <c r="Z267" s="129"/>
      <c r="AA267" s="129"/>
      <c r="AB267" s="129"/>
      <c r="AC267" s="129"/>
      <c r="AD267" s="129"/>
    </row>
    <row r="268" spans="16:30" ht="15">
      <c r="P268" s="129"/>
      <c r="Q268" s="129"/>
      <c r="R268" s="129"/>
      <c r="S268" s="129"/>
      <c r="Y268" s="129"/>
      <c r="Z268" s="129"/>
      <c r="AA268" s="129"/>
      <c r="AB268" s="129"/>
      <c r="AC268" s="129"/>
      <c r="AD268" s="129"/>
    </row>
    <row r="269" spans="16:30" ht="15">
      <c r="P269" s="129"/>
      <c r="Q269" s="129"/>
      <c r="R269" s="129"/>
      <c r="S269" s="129"/>
      <c r="Y269" s="129"/>
      <c r="Z269" s="129"/>
      <c r="AA269" s="129"/>
      <c r="AB269" s="129"/>
      <c r="AC269" s="129"/>
      <c r="AD269" s="129"/>
    </row>
    <row r="270" spans="16:30" ht="15">
      <c r="P270" s="129"/>
      <c r="Q270" s="129"/>
      <c r="R270" s="129"/>
      <c r="S270" s="129"/>
      <c r="Y270" s="129"/>
      <c r="Z270" s="129"/>
      <c r="AA270" s="129"/>
      <c r="AB270" s="129"/>
      <c r="AC270" s="129"/>
      <c r="AD270" s="129"/>
    </row>
    <row r="271" spans="16:30" ht="15">
      <c r="P271" s="129"/>
      <c r="Q271" s="129"/>
      <c r="R271" s="129"/>
      <c r="S271" s="129"/>
      <c r="Y271" s="129"/>
      <c r="Z271" s="129"/>
      <c r="AA271" s="129"/>
      <c r="AB271" s="129"/>
      <c r="AC271" s="129"/>
      <c r="AD271" s="129"/>
    </row>
    <row r="272" spans="16:30" ht="15">
      <c r="P272" s="129"/>
      <c r="Q272" s="129"/>
      <c r="R272" s="129"/>
      <c r="S272" s="129"/>
      <c r="Y272" s="129"/>
      <c r="Z272" s="129"/>
      <c r="AA272" s="129"/>
      <c r="AB272" s="129"/>
      <c r="AC272" s="129"/>
      <c r="AD272" s="129"/>
    </row>
    <row r="273" spans="16:30" ht="15">
      <c r="P273" s="129"/>
      <c r="Q273" s="129"/>
      <c r="R273" s="129"/>
      <c r="S273" s="129"/>
      <c r="Y273" s="129"/>
      <c r="Z273" s="129"/>
      <c r="AA273" s="129"/>
      <c r="AB273" s="129"/>
      <c r="AC273" s="129"/>
      <c r="AD273" s="129"/>
    </row>
    <row r="274" spans="16:30" ht="15">
      <c r="P274" s="129"/>
      <c r="Q274" s="129"/>
      <c r="R274" s="129"/>
      <c r="S274" s="129"/>
      <c r="Y274" s="129"/>
      <c r="Z274" s="129"/>
      <c r="AA274" s="129"/>
      <c r="AB274" s="129"/>
      <c r="AC274" s="129"/>
      <c r="AD274" s="129"/>
    </row>
    <row r="275" spans="16:30" ht="15">
      <c r="P275" s="129"/>
      <c r="Q275" s="129"/>
      <c r="R275" s="129"/>
      <c r="S275" s="129"/>
      <c r="Y275" s="129"/>
      <c r="Z275" s="129"/>
      <c r="AA275" s="129"/>
      <c r="AB275" s="129"/>
      <c r="AC275" s="129"/>
      <c r="AD275" s="129"/>
    </row>
    <row r="276" spans="16:30" ht="15">
      <c r="P276" s="129"/>
      <c r="Q276" s="129"/>
      <c r="R276" s="129"/>
      <c r="S276" s="129"/>
      <c r="Y276" s="129"/>
      <c r="Z276" s="129"/>
      <c r="AA276" s="129"/>
      <c r="AB276" s="129"/>
      <c r="AC276" s="129"/>
      <c r="AD276" s="129"/>
    </row>
    <row r="277" spans="16:30" ht="15">
      <c r="P277" s="129"/>
      <c r="Q277" s="129"/>
      <c r="R277" s="129"/>
      <c r="S277" s="129"/>
      <c r="Y277" s="129"/>
      <c r="Z277" s="129"/>
      <c r="AA277" s="129"/>
      <c r="AB277" s="129"/>
      <c r="AC277" s="129"/>
      <c r="AD277" s="129"/>
    </row>
    <row r="278" spans="16:30" ht="15">
      <c r="P278" s="129"/>
      <c r="Q278" s="129"/>
      <c r="R278" s="129"/>
      <c r="S278" s="129"/>
      <c r="Y278" s="129"/>
      <c r="Z278" s="129"/>
      <c r="AA278" s="129"/>
      <c r="AB278" s="129"/>
      <c r="AC278" s="129"/>
      <c r="AD278" s="129"/>
    </row>
    <row r="279" spans="16:30" ht="15">
      <c r="P279" s="129"/>
      <c r="Q279" s="129"/>
      <c r="R279" s="129"/>
      <c r="S279" s="129"/>
      <c r="Y279" s="129"/>
      <c r="Z279" s="129"/>
      <c r="AA279" s="129"/>
      <c r="AB279" s="129"/>
      <c r="AC279" s="129"/>
      <c r="AD279" s="129"/>
    </row>
    <row r="280" spans="16:30" ht="15">
      <c r="P280" s="129"/>
      <c r="Q280" s="129"/>
      <c r="R280" s="129"/>
      <c r="S280" s="129"/>
      <c r="Y280" s="129"/>
      <c r="Z280" s="129"/>
      <c r="AA280" s="129"/>
      <c r="AB280" s="129"/>
      <c r="AC280" s="129"/>
      <c r="AD280" s="129"/>
    </row>
    <row r="281" spans="16:30" ht="15">
      <c r="P281" s="129"/>
      <c r="Q281" s="129"/>
      <c r="R281" s="129"/>
      <c r="S281" s="129"/>
      <c r="Y281" s="129"/>
      <c r="Z281" s="129"/>
      <c r="AA281" s="129"/>
      <c r="AB281" s="129"/>
      <c r="AC281" s="129"/>
      <c r="AD281" s="129"/>
    </row>
    <row r="282" spans="16:30" ht="15">
      <c r="P282" s="129"/>
      <c r="Q282" s="129"/>
      <c r="R282" s="129"/>
      <c r="S282" s="129"/>
      <c r="Y282" s="129"/>
      <c r="Z282" s="129"/>
      <c r="AA282" s="129"/>
      <c r="AB282" s="129"/>
      <c r="AC282" s="129"/>
      <c r="AD282" s="129"/>
    </row>
    <row r="283" spans="16:30" ht="15">
      <c r="P283" s="129"/>
      <c r="Q283" s="129"/>
      <c r="R283" s="129"/>
      <c r="S283" s="129"/>
      <c r="Y283" s="129"/>
      <c r="Z283" s="129"/>
      <c r="AA283" s="129"/>
      <c r="AB283" s="129"/>
      <c r="AC283" s="129"/>
      <c r="AD283" s="129"/>
    </row>
    <row r="284" spans="16:30" ht="15">
      <c r="P284" s="129"/>
      <c r="Q284" s="129"/>
      <c r="R284" s="129"/>
      <c r="S284" s="129"/>
      <c r="Y284" s="129"/>
      <c r="Z284" s="129"/>
      <c r="AA284" s="129"/>
      <c r="AB284" s="129"/>
      <c r="AC284" s="129"/>
      <c r="AD284" s="129"/>
    </row>
    <row r="285" spans="16:30" ht="15">
      <c r="P285" s="129"/>
      <c r="Q285" s="129"/>
      <c r="R285" s="129"/>
      <c r="S285" s="129"/>
      <c r="Y285" s="129"/>
      <c r="Z285" s="129"/>
      <c r="AA285" s="129"/>
      <c r="AB285" s="129"/>
      <c r="AC285" s="129"/>
      <c r="AD285" s="129"/>
    </row>
    <row r="286" spans="16:30" ht="15">
      <c r="P286" s="129"/>
      <c r="Q286" s="129"/>
      <c r="R286" s="129"/>
      <c r="S286" s="129"/>
      <c r="Y286" s="129"/>
      <c r="Z286" s="129"/>
      <c r="AA286" s="129"/>
      <c r="AB286" s="129"/>
      <c r="AC286" s="129"/>
      <c r="AD286" s="129"/>
    </row>
    <row r="287" spans="16:30" ht="15">
      <c r="P287" s="129"/>
      <c r="Q287" s="129"/>
      <c r="R287" s="129"/>
      <c r="S287" s="129"/>
      <c r="Y287" s="129"/>
      <c r="Z287" s="129"/>
      <c r="AA287" s="129"/>
      <c r="AB287" s="129"/>
      <c r="AC287" s="129"/>
      <c r="AD287" s="129"/>
    </row>
    <row r="288" spans="16:30" ht="15">
      <c r="P288" s="129"/>
      <c r="Q288" s="129"/>
      <c r="R288" s="129"/>
      <c r="S288" s="129"/>
      <c r="Y288" s="129"/>
      <c r="Z288" s="129"/>
      <c r="AA288" s="129"/>
      <c r="AB288" s="129"/>
      <c r="AC288" s="129"/>
      <c r="AD288" s="129"/>
    </row>
    <row r="289" spans="16:30" ht="15">
      <c r="P289" s="129"/>
      <c r="Q289" s="129"/>
      <c r="R289" s="129"/>
      <c r="S289" s="129"/>
      <c r="Y289" s="129"/>
      <c r="Z289" s="129"/>
      <c r="AA289" s="129"/>
      <c r="AB289" s="129"/>
      <c r="AC289" s="129"/>
      <c r="AD289" s="129"/>
    </row>
    <row r="290" spans="16:30" ht="15">
      <c r="P290" s="129"/>
      <c r="Q290" s="129"/>
      <c r="R290" s="129"/>
      <c r="S290" s="129"/>
      <c r="Y290" s="129"/>
      <c r="Z290" s="129"/>
      <c r="AA290" s="129"/>
      <c r="AB290" s="129"/>
      <c r="AC290" s="129"/>
      <c r="AD290" s="129"/>
    </row>
    <row r="291" spans="16:30" ht="15">
      <c r="P291" s="129"/>
      <c r="Q291" s="129"/>
      <c r="R291" s="129"/>
      <c r="S291" s="129"/>
      <c r="Y291" s="129"/>
      <c r="Z291" s="129"/>
      <c r="AA291" s="129"/>
      <c r="AB291" s="129"/>
      <c r="AC291" s="129"/>
      <c r="AD291" s="129"/>
    </row>
    <row r="292" spans="16:30" ht="15">
      <c r="P292" s="129"/>
      <c r="Q292" s="129"/>
      <c r="R292" s="129"/>
      <c r="S292" s="129"/>
      <c r="Y292" s="129"/>
      <c r="Z292" s="129"/>
      <c r="AA292" s="129"/>
      <c r="AB292" s="129"/>
      <c r="AC292" s="129"/>
      <c r="AD292" s="129"/>
    </row>
    <row r="293" spans="16:30" ht="15">
      <c r="P293" s="129"/>
      <c r="Q293" s="129"/>
      <c r="R293" s="129"/>
      <c r="S293" s="129"/>
      <c r="Y293" s="129"/>
      <c r="Z293" s="129"/>
      <c r="AA293" s="129"/>
      <c r="AB293" s="129"/>
      <c r="AC293" s="129"/>
      <c r="AD293" s="129"/>
    </row>
    <row r="294" spans="16:30" ht="15">
      <c r="P294" s="129"/>
      <c r="Q294" s="129"/>
      <c r="R294" s="129"/>
      <c r="S294" s="129"/>
      <c r="Y294" s="129"/>
      <c r="Z294" s="129"/>
      <c r="AA294" s="129"/>
      <c r="AB294" s="129"/>
      <c r="AC294" s="129"/>
      <c r="AD294" s="129"/>
    </row>
    <row r="295" spans="16:30" ht="15">
      <c r="P295" s="129"/>
      <c r="Q295" s="129"/>
      <c r="R295" s="129"/>
      <c r="S295" s="129"/>
      <c r="Y295" s="129"/>
      <c r="Z295" s="129"/>
      <c r="AA295" s="129"/>
      <c r="AB295" s="129"/>
      <c r="AC295" s="129"/>
      <c r="AD295" s="129"/>
    </row>
    <row r="296" spans="16:30" ht="15">
      <c r="P296" s="129"/>
      <c r="Q296" s="129"/>
      <c r="R296" s="129"/>
      <c r="S296" s="129"/>
      <c r="Y296" s="129"/>
      <c r="Z296" s="129"/>
      <c r="AA296" s="129"/>
      <c r="AB296" s="129"/>
      <c r="AC296" s="129"/>
      <c r="AD296" s="129"/>
    </row>
    <row r="297" spans="16:30" ht="15">
      <c r="P297" s="129"/>
      <c r="Q297" s="129"/>
      <c r="R297" s="129"/>
      <c r="S297" s="129"/>
      <c r="Y297" s="129"/>
      <c r="Z297" s="129"/>
      <c r="AA297" s="129"/>
      <c r="AB297" s="129"/>
      <c r="AC297" s="129"/>
      <c r="AD297" s="129"/>
    </row>
    <row r="298" spans="16:30" ht="15">
      <c r="P298" s="129"/>
      <c r="Q298" s="129"/>
      <c r="R298" s="129"/>
      <c r="S298" s="129"/>
      <c r="Y298" s="129"/>
      <c r="Z298" s="129"/>
      <c r="AA298" s="129"/>
      <c r="AB298" s="129"/>
      <c r="AC298" s="129"/>
      <c r="AD298" s="129"/>
    </row>
    <row r="299" spans="16:30" ht="15">
      <c r="P299" s="129"/>
      <c r="Q299" s="129"/>
      <c r="R299" s="129"/>
      <c r="S299" s="129"/>
      <c r="Y299" s="129"/>
      <c r="Z299" s="129"/>
      <c r="AA299" s="129"/>
      <c r="AB299" s="129"/>
      <c r="AC299" s="129"/>
      <c r="AD299" s="129"/>
    </row>
    <row r="300" spans="16:30" ht="15">
      <c r="P300" s="129"/>
      <c r="Q300" s="129"/>
      <c r="R300" s="129"/>
      <c r="S300" s="129"/>
      <c r="Y300" s="129"/>
      <c r="Z300" s="129"/>
      <c r="AA300" s="129"/>
      <c r="AB300" s="129"/>
      <c r="AC300" s="129"/>
      <c r="AD300" s="129"/>
    </row>
    <row r="301" spans="16:30" ht="15">
      <c r="P301" s="129"/>
      <c r="Q301" s="129"/>
      <c r="R301" s="129"/>
      <c r="S301" s="129"/>
      <c r="Y301" s="129"/>
      <c r="Z301" s="129"/>
      <c r="AA301" s="129"/>
      <c r="AB301" s="129"/>
      <c r="AC301" s="129"/>
      <c r="AD301" s="129"/>
    </row>
    <row r="302" spans="16:30" ht="15">
      <c r="P302" s="129"/>
      <c r="Q302" s="129"/>
      <c r="R302" s="129"/>
      <c r="S302" s="129"/>
      <c r="Y302" s="129"/>
      <c r="Z302" s="129"/>
      <c r="AA302" s="129"/>
      <c r="AB302" s="129"/>
      <c r="AC302" s="129"/>
      <c r="AD302" s="129"/>
    </row>
    <row r="303" spans="16:30" ht="15">
      <c r="P303" s="129"/>
      <c r="Q303" s="129"/>
      <c r="R303" s="129"/>
      <c r="S303" s="129"/>
      <c r="Y303" s="129"/>
      <c r="Z303" s="129"/>
      <c r="AA303" s="129"/>
      <c r="AB303" s="129"/>
      <c r="AC303" s="129"/>
      <c r="AD303" s="129"/>
    </row>
    <row r="304" spans="16:30" ht="15">
      <c r="P304" s="129"/>
      <c r="Q304" s="129"/>
      <c r="R304" s="129"/>
      <c r="S304" s="129"/>
      <c r="Y304" s="129"/>
      <c r="Z304" s="129"/>
      <c r="AA304" s="129"/>
      <c r="AB304" s="129"/>
      <c r="AC304" s="129"/>
      <c r="AD304" s="129"/>
    </row>
    <row r="305" spans="16:30" ht="15">
      <c r="P305" s="129"/>
      <c r="Q305" s="129"/>
      <c r="R305" s="129"/>
      <c r="S305" s="129"/>
      <c r="Y305" s="129"/>
      <c r="Z305" s="129"/>
      <c r="AA305" s="129"/>
      <c r="AB305" s="129"/>
      <c r="AC305" s="129"/>
      <c r="AD305" s="129"/>
    </row>
    <row r="306" spans="16:30" ht="15">
      <c r="P306" s="129"/>
      <c r="Q306" s="129"/>
      <c r="R306" s="129"/>
      <c r="S306" s="129"/>
      <c r="Y306" s="129"/>
      <c r="Z306" s="129"/>
      <c r="AA306" s="129"/>
      <c r="AB306" s="129"/>
      <c r="AC306" s="129"/>
      <c r="AD306" s="129"/>
    </row>
    <row r="307" spans="16:30" ht="15">
      <c r="P307" s="129"/>
      <c r="Q307" s="129"/>
      <c r="R307" s="129"/>
      <c r="S307" s="129"/>
      <c r="Y307" s="129"/>
      <c r="Z307" s="129"/>
      <c r="AA307" s="129"/>
      <c r="AB307" s="129"/>
      <c r="AC307" s="129"/>
      <c r="AD307" s="129"/>
    </row>
    <row r="308" spans="16:30" ht="15">
      <c r="P308" s="129"/>
      <c r="Q308" s="129"/>
      <c r="R308" s="129"/>
      <c r="S308" s="129"/>
      <c r="Y308" s="129"/>
      <c r="Z308" s="129"/>
      <c r="AA308" s="129"/>
      <c r="AB308" s="129"/>
      <c r="AC308" s="129"/>
      <c r="AD308" s="129"/>
    </row>
    <row r="309" spans="16:30" ht="15">
      <c r="P309" s="129"/>
      <c r="Q309" s="129"/>
      <c r="R309" s="129"/>
      <c r="S309" s="129"/>
      <c r="Y309" s="129"/>
      <c r="Z309" s="129"/>
      <c r="AA309" s="129"/>
      <c r="AB309" s="129"/>
      <c r="AC309" s="129"/>
      <c r="AD309" s="129"/>
    </row>
    <row r="310" spans="16:30" ht="15">
      <c r="P310" s="129"/>
      <c r="Q310" s="129"/>
      <c r="R310" s="129"/>
      <c r="S310" s="129"/>
      <c r="Y310" s="129"/>
      <c r="Z310" s="129"/>
      <c r="AA310" s="129"/>
      <c r="AB310" s="129"/>
      <c r="AC310" s="129"/>
      <c r="AD310" s="129"/>
    </row>
    <row r="311" spans="16:30" ht="15">
      <c r="P311" s="129"/>
      <c r="Q311" s="129"/>
      <c r="R311" s="129"/>
      <c r="S311" s="129"/>
      <c r="Y311" s="129"/>
      <c r="Z311" s="129"/>
      <c r="AA311" s="129"/>
      <c r="AB311" s="129"/>
      <c r="AC311" s="129"/>
      <c r="AD311" s="129"/>
    </row>
    <row r="312" spans="16:30" ht="15">
      <c r="P312" s="129"/>
      <c r="Q312" s="129"/>
      <c r="R312" s="129"/>
      <c r="S312" s="129"/>
      <c r="Y312" s="129"/>
      <c r="Z312" s="129"/>
      <c r="AA312" s="129"/>
      <c r="AB312" s="129"/>
      <c r="AC312" s="129"/>
      <c r="AD312" s="129"/>
    </row>
    <row r="313" spans="16:30" ht="15">
      <c r="P313" s="129"/>
      <c r="Q313" s="129"/>
      <c r="R313" s="129"/>
      <c r="S313" s="129"/>
      <c r="Y313" s="129"/>
      <c r="Z313" s="129"/>
      <c r="AA313" s="129"/>
      <c r="AB313" s="129"/>
      <c r="AC313" s="129"/>
      <c r="AD313" s="129"/>
    </row>
    <row r="314" spans="16:30" ht="15">
      <c r="P314" s="129"/>
      <c r="Q314" s="129"/>
      <c r="R314" s="129"/>
      <c r="S314" s="129"/>
      <c r="Y314" s="129"/>
      <c r="Z314" s="129"/>
      <c r="AA314" s="129"/>
      <c r="AB314" s="129"/>
      <c r="AC314" s="129"/>
      <c r="AD314" s="129"/>
    </row>
    <row r="315" spans="16:30" ht="15">
      <c r="P315" s="129"/>
      <c r="Q315" s="129"/>
      <c r="R315" s="129"/>
      <c r="S315" s="129"/>
      <c r="Y315" s="129"/>
      <c r="Z315" s="129"/>
      <c r="AA315" s="129"/>
      <c r="AB315" s="129"/>
      <c r="AC315" s="129"/>
      <c r="AD315" s="129"/>
    </row>
    <row r="316" spans="16:30" ht="15">
      <c r="P316" s="129"/>
      <c r="Q316" s="129"/>
      <c r="R316" s="129"/>
      <c r="S316" s="129"/>
      <c r="Y316" s="129"/>
      <c r="Z316" s="129"/>
      <c r="AA316" s="129"/>
      <c r="AB316" s="129"/>
      <c r="AC316" s="129"/>
      <c r="AD316" s="129"/>
    </row>
    <row r="317" spans="16:30" ht="15">
      <c r="P317" s="129"/>
      <c r="Q317" s="129"/>
      <c r="R317" s="129"/>
      <c r="S317" s="129"/>
      <c r="Y317" s="129"/>
      <c r="Z317" s="129"/>
      <c r="AA317" s="129"/>
      <c r="AB317" s="129"/>
      <c r="AC317" s="129"/>
      <c r="AD317" s="129"/>
    </row>
    <row r="318" spans="16:30" ht="15">
      <c r="P318" s="129"/>
      <c r="Q318" s="129"/>
      <c r="R318" s="129"/>
      <c r="S318" s="129"/>
      <c r="Y318" s="129"/>
      <c r="Z318" s="129"/>
      <c r="AA318" s="129"/>
      <c r="AB318" s="129"/>
      <c r="AC318" s="129"/>
      <c r="AD318" s="129"/>
    </row>
    <row r="319" spans="16:30" ht="15">
      <c r="P319" s="129"/>
      <c r="Q319" s="129"/>
      <c r="R319" s="129"/>
      <c r="S319" s="129"/>
      <c r="Y319" s="129"/>
      <c r="Z319" s="129"/>
      <c r="AA319" s="129"/>
      <c r="AB319" s="129"/>
      <c r="AC319" s="129"/>
      <c r="AD319" s="129"/>
    </row>
    <row r="320" spans="16:30" ht="15">
      <c r="P320" s="129"/>
      <c r="Q320" s="129"/>
      <c r="R320" s="129"/>
      <c r="S320" s="129"/>
      <c r="Y320" s="129"/>
      <c r="Z320" s="129"/>
      <c r="AA320" s="129"/>
      <c r="AB320" s="129"/>
      <c r="AC320" s="129"/>
      <c r="AD320" s="129"/>
    </row>
    <row r="321" spans="16:30" ht="15">
      <c r="P321" s="129"/>
      <c r="Q321" s="129"/>
      <c r="R321" s="129"/>
      <c r="S321" s="129"/>
      <c r="Y321" s="129"/>
      <c r="Z321" s="129"/>
      <c r="AA321" s="129"/>
      <c r="AB321" s="129"/>
      <c r="AC321" s="129"/>
      <c r="AD321" s="129"/>
    </row>
    <row r="322" spans="16:30" ht="15">
      <c r="P322" s="129"/>
      <c r="Q322" s="129"/>
      <c r="R322" s="129"/>
      <c r="S322" s="129"/>
      <c r="Y322" s="129"/>
      <c r="Z322" s="129"/>
      <c r="AA322" s="129"/>
      <c r="AB322" s="129"/>
      <c r="AC322" s="129"/>
      <c r="AD322" s="129"/>
    </row>
    <row r="323" spans="16:30" ht="15">
      <c r="P323" s="129"/>
      <c r="Q323" s="129"/>
      <c r="R323" s="129"/>
      <c r="S323" s="129"/>
      <c r="Y323" s="129"/>
      <c r="Z323" s="129"/>
      <c r="AA323" s="129"/>
      <c r="AB323" s="129"/>
      <c r="AC323" s="129"/>
      <c r="AD323" s="129"/>
    </row>
    <row r="324" spans="16:30" ht="15">
      <c r="P324" s="129"/>
      <c r="Q324" s="129"/>
      <c r="R324" s="129"/>
      <c r="S324" s="129"/>
      <c r="Y324" s="129"/>
      <c r="Z324" s="129"/>
      <c r="AA324" s="129"/>
      <c r="AB324" s="129"/>
      <c r="AC324" s="129"/>
      <c r="AD324" s="129"/>
    </row>
    <row r="325" spans="16:30" ht="15">
      <c r="P325" s="129"/>
      <c r="Q325" s="129"/>
      <c r="R325" s="129"/>
      <c r="S325" s="129"/>
      <c r="Y325" s="129"/>
      <c r="Z325" s="129"/>
      <c r="AA325" s="129"/>
      <c r="AB325" s="129"/>
      <c r="AC325" s="129"/>
      <c r="AD325" s="129"/>
    </row>
    <row r="326" spans="16:30" ht="15">
      <c r="P326" s="129"/>
      <c r="Q326" s="129"/>
      <c r="R326" s="129"/>
      <c r="S326" s="129"/>
      <c r="Y326" s="129"/>
      <c r="Z326" s="129"/>
      <c r="AA326" s="129"/>
      <c r="AB326" s="129"/>
      <c r="AC326" s="129"/>
      <c r="AD326" s="129"/>
    </row>
    <row r="327" spans="16:30" ht="15">
      <c r="P327" s="129"/>
      <c r="Q327" s="129"/>
      <c r="R327" s="129"/>
      <c r="S327" s="129"/>
      <c r="Y327" s="129"/>
      <c r="Z327" s="129"/>
      <c r="AA327" s="129"/>
      <c r="AB327" s="129"/>
      <c r="AC327" s="129"/>
      <c r="AD327" s="129"/>
    </row>
    <row r="328" spans="16:30" ht="15">
      <c r="P328" s="129"/>
      <c r="Q328" s="129"/>
      <c r="R328" s="129"/>
      <c r="S328" s="129"/>
      <c r="Y328" s="129"/>
      <c r="Z328" s="129"/>
      <c r="AA328" s="129"/>
      <c r="AB328" s="129"/>
      <c r="AC328" s="129"/>
      <c r="AD328" s="129"/>
    </row>
    <row r="329" spans="16:30" ht="15">
      <c r="P329" s="129"/>
      <c r="Q329" s="129"/>
      <c r="R329" s="129"/>
      <c r="S329" s="129"/>
      <c r="Y329" s="129"/>
      <c r="Z329" s="129"/>
      <c r="AA329" s="129"/>
      <c r="AB329" s="129"/>
      <c r="AC329" s="129"/>
      <c r="AD329" s="129"/>
    </row>
    <row r="330" spans="16:30" ht="15">
      <c r="P330" s="129"/>
      <c r="Q330" s="129"/>
      <c r="R330" s="129"/>
      <c r="S330" s="129"/>
      <c r="Y330" s="129"/>
      <c r="Z330" s="129"/>
      <c r="AA330" s="129"/>
      <c r="AB330" s="129"/>
      <c r="AC330" s="129"/>
      <c r="AD330" s="129"/>
    </row>
    <row r="331" spans="16:30" ht="15">
      <c r="P331" s="129"/>
      <c r="Q331" s="129"/>
      <c r="R331" s="129"/>
      <c r="S331" s="129"/>
      <c r="Y331" s="129"/>
      <c r="Z331" s="129"/>
      <c r="AA331" s="129"/>
      <c r="AB331" s="129"/>
      <c r="AC331" s="129"/>
      <c r="AD331" s="129"/>
    </row>
    <row r="332" spans="16:30" ht="15">
      <c r="P332" s="129"/>
      <c r="Q332" s="129"/>
      <c r="R332" s="129"/>
      <c r="S332" s="129"/>
      <c r="Y332" s="129"/>
      <c r="Z332" s="129"/>
      <c r="AA332" s="129"/>
      <c r="AB332" s="129"/>
      <c r="AC332" s="129"/>
      <c r="AD332" s="129"/>
    </row>
    <row r="333" spans="16:30" ht="15">
      <c r="P333" s="129"/>
      <c r="Q333" s="129"/>
      <c r="R333" s="129"/>
      <c r="S333" s="129"/>
      <c r="Y333" s="129"/>
      <c r="Z333" s="129"/>
      <c r="AA333" s="129"/>
      <c r="AB333" s="129"/>
      <c r="AC333" s="129"/>
      <c r="AD333" s="129"/>
    </row>
    <row r="334" spans="16:30" ht="15">
      <c r="P334" s="129"/>
      <c r="Q334" s="129"/>
      <c r="R334" s="129"/>
      <c r="S334" s="129"/>
      <c r="Y334" s="129"/>
      <c r="Z334" s="129"/>
      <c r="AA334" s="129"/>
      <c r="AB334" s="129"/>
      <c r="AC334" s="129"/>
      <c r="AD334" s="129"/>
    </row>
    <row r="335" spans="16:30" ht="15">
      <c r="P335" s="129"/>
      <c r="Q335" s="129"/>
      <c r="R335" s="129"/>
      <c r="S335" s="129"/>
      <c r="Y335" s="129"/>
      <c r="Z335" s="129"/>
      <c r="AA335" s="129"/>
      <c r="AB335" s="129"/>
      <c r="AC335" s="129"/>
      <c r="AD335" s="129"/>
    </row>
    <row r="336" spans="16:30" ht="15">
      <c r="P336" s="129"/>
      <c r="Q336" s="129"/>
      <c r="R336" s="129"/>
      <c r="S336" s="129"/>
      <c r="Y336" s="129"/>
      <c r="Z336" s="129"/>
      <c r="AA336" s="129"/>
      <c r="AB336" s="129"/>
      <c r="AC336" s="129"/>
      <c r="AD336" s="129"/>
    </row>
    <row r="337" spans="16:30" ht="15">
      <c r="P337" s="129"/>
      <c r="Q337" s="129"/>
      <c r="R337" s="129"/>
      <c r="S337" s="129"/>
      <c r="Y337" s="129"/>
      <c r="Z337" s="129"/>
      <c r="AA337" s="129"/>
      <c r="AB337" s="129"/>
      <c r="AC337" s="129"/>
      <c r="AD337" s="129"/>
    </row>
    <row r="338" spans="16:30" ht="15">
      <c r="P338" s="129"/>
      <c r="Q338" s="129"/>
      <c r="R338" s="129"/>
      <c r="S338" s="129"/>
      <c r="Y338" s="129"/>
      <c r="Z338" s="129"/>
      <c r="AA338" s="129"/>
      <c r="AB338" s="129"/>
      <c r="AC338" s="129"/>
      <c r="AD338" s="129"/>
    </row>
    <row r="339" spans="16:30" ht="15">
      <c r="P339" s="129"/>
      <c r="Q339" s="129"/>
      <c r="R339" s="129"/>
      <c r="S339" s="129"/>
      <c r="Y339" s="129"/>
      <c r="Z339" s="129"/>
      <c r="AA339" s="129"/>
      <c r="AB339" s="129"/>
      <c r="AC339" s="129"/>
      <c r="AD339" s="129"/>
    </row>
    <row r="340" spans="16:30" ht="15">
      <c r="P340" s="129"/>
      <c r="Q340" s="129"/>
      <c r="R340" s="129"/>
      <c r="S340" s="129"/>
      <c r="Y340" s="129"/>
      <c r="Z340" s="129"/>
      <c r="AA340" s="129"/>
      <c r="AB340" s="129"/>
      <c r="AC340" s="129"/>
      <c r="AD340" s="129"/>
    </row>
    <row r="341" spans="16:30" ht="15">
      <c r="P341" s="129"/>
      <c r="Q341" s="129"/>
      <c r="R341" s="129"/>
      <c r="S341" s="129"/>
      <c r="Y341" s="129"/>
      <c r="Z341" s="129"/>
      <c r="AA341" s="129"/>
      <c r="AB341" s="129"/>
      <c r="AC341" s="129"/>
      <c r="AD341" s="129"/>
    </row>
    <row r="342" spans="16:30" ht="15">
      <c r="P342" s="129"/>
      <c r="Q342" s="129"/>
      <c r="R342" s="129"/>
      <c r="S342" s="129"/>
      <c r="Y342" s="129"/>
      <c r="Z342" s="129"/>
      <c r="AA342" s="129"/>
      <c r="AB342" s="129"/>
      <c r="AC342" s="129"/>
      <c r="AD342" s="129"/>
    </row>
    <row r="343" spans="16:30" ht="15">
      <c r="P343" s="129"/>
      <c r="Q343" s="129"/>
      <c r="R343" s="129"/>
      <c r="S343" s="129"/>
      <c r="Y343" s="129"/>
      <c r="Z343" s="129"/>
      <c r="AA343" s="129"/>
      <c r="AB343" s="129"/>
      <c r="AC343" s="129"/>
      <c r="AD343" s="129"/>
    </row>
    <row r="344" spans="16:30" ht="15">
      <c r="P344" s="129"/>
      <c r="Q344" s="129"/>
      <c r="R344" s="129"/>
      <c r="S344" s="129"/>
      <c r="Y344" s="129"/>
      <c r="Z344" s="129"/>
      <c r="AA344" s="129"/>
      <c r="AB344" s="129"/>
      <c r="AC344" s="129"/>
      <c r="AD344" s="129"/>
    </row>
    <row r="345" spans="16:30" ht="15">
      <c r="P345" s="129"/>
      <c r="Q345" s="129"/>
      <c r="R345" s="129"/>
      <c r="S345" s="129"/>
      <c r="Y345" s="129"/>
      <c r="Z345" s="129"/>
      <c r="AA345" s="129"/>
      <c r="AB345" s="129"/>
      <c r="AC345" s="129"/>
      <c r="AD345" s="129"/>
    </row>
  </sheetData>
  <sheetProtection/>
  <mergeCells count="648">
    <mergeCell ref="B10:G11"/>
    <mergeCell ref="B18:G19"/>
    <mergeCell ref="B26:G27"/>
    <mergeCell ref="B33:G34"/>
    <mergeCell ref="B48:G49"/>
    <mergeCell ref="B71:C71"/>
    <mergeCell ref="D71:E71"/>
    <mergeCell ref="B64:C64"/>
    <mergeCell ref="D65:E65"/>
    <mergeCell ref="B61:S61"/>
    <mergeCell ref="A193:F193"/>
    <mergeCell ref="A194:L194"/>
    <mergeCell ref="A195:G195"/>
    <mergeCell ref="A191:B191"/>
    <mergeCell ref="C191:G191"/>
    <mergeCell ref="H191:Q191"/>
    <mergeCell ref="A189:B189"/>
    <mergeCell ref="C189:G189"/>
    <mergeCell ref="H189:Q189"/>
    <mergeCell ref="R189:U189"/>
    <mergeCell ref="R191:U191"/>
    <mergeCell ref="A190:B190"/>
    <mergeCell ref="C190:G190"/>
    <mergeCell ref="H190:Q190"/>
    <mergeCell ref="R190:U190"/>
    <mergeCell ref="R185:S186"/>
    <mergeCell ref="T185:U186"/>
    <mergeCell ref="A187:B188"/>
    <mergeCell ref="C187:G188"/>
    <mergeCell ref="H187:Q187"/>
    <mergeCell ref="R187:U188"/>
    <mergeCell ref="H188:Q188"/>
    <mergeCell ref="J185:K186"/>
    <mergeCell ref="L185:L186"/>
    <mergeCell ref="I185:I186"/>
    <mergeCell ref="L183:L184"/>
    <mergeCell ref="M185:M186"/>
    <mergeCell ref="N185:O186"/>
    <mergeCell ref="P183:Q184"/>
    <mergeCell ref="M183:M184"/>
    <mergeCell ref="N183:O184"/>
    <mergeCell ref="P185:Q186"/>
    <mergeCell ref="I183:I184"/>
    <mergeCell ref="T183:U184"/>
    <mergeCell ref="R183:S184"/>
    <mergeCell ref="A185:A186"/>
    <mergeCell ref="B185:C186"/>
    <mergeCell ref="E185:E186"/>
    <mergeCell ref="F185:F186"/>
    <mergeCell ref="G185:G186"/>
    <mergeCell ref="H185:H186"/>
    <mergeCell ref="J183:K184"/>
    <mergeCell ref="A183:A184"/>
    <mergeCell ref="B183:C184"/>
    <mergeCell ref="D183:E184"/>
    <mergeCell ref="F183:F184"/>
    <mergeCell ref="G183:G184"/>
    <mergeCell ref="H183:H184"/>
    <mergeCell ref="T180:U180"/>
    <mergeCell ref="B181:C181"/>
    <mergeCell ref="D181:E181"/>
    <mergeCell ref="J181:K181"/>
    <mergeCell ref="N181:O181"/>
    <mergeCell ref="P181:Q181"/>
    <mergeCell ref="R181:S181"/>
    <mergeCell ref="T181:U181"/>
    <mergeCell ref="B180:C180"/>
    <mergeCell ref="D180:E180"/>
    <mergeCell ref="J180:K180"/>
    <mergeCell ref="N180:O180"/>
    <mergeCell ref="P180:Q180"/>
    <mergeCell ref="R180:S180"/>
    <mergeCell ref="R122:S122"/>
    <mergeCell ref="T122:U122"/>
    <mergeCell ref="T124:U125"/>
    <mergeCell ref="B126:S126"/>
    <mergeCell ref="T126:U126"/>
    <mergeCell ref="D129:E129"/>
    <mergeCell ref="B123:C123"/>
    <mergeCell ref="D123:E123"/>
    <mergeCell ref="J123:K123"/>
    <mergeCell ref="N123:O123"/>
    <mergeCell ref="P123:Q123"/>
    <mergeCell ref="A116:A117"/>
    <mergeCell ref="A118:A119"/>
    <mergeCell ref="D115:E115"/>
    <mergeCell ref="J115:K115"/>
    <mergeCell ref="R123:S123"/>
    <mergeCell ref="T123:U123"/>
    <mergeCell ref="B122:C122"/>
    <mergeCell ref="D122:E122"/>
    <mergeCell ref="J122:K122"/>
    <mergeCell ref="N122:O122"/>
    <mergeCell ref="P122:Q122"/>
    <mergeCell ref="B118:S119"/>
    <mergeCell ref="T118:U119"/>
    <mergeCell ref="A120:A121"/>
    <mergeCell ref="M120:R121"/>
    <mergeCell ref="H120:L121"/>
    <mergeCell ref="T120:U121"/>
    <mergeCell ref="B120:G121"/>
    <mergeCell ref="T114:U114"/>
    <mergeCell ref="P115:Q115"/>
    <mergeCell ref="R115:S115"/>
    <mergeCell ref="T115:U115"/>
    <mergeCell ref="B116:S117"/>
    <mergeCell ref="T116:U117"/>
    <mergeCell ref="B115:C115"/>
    <mergeCell ref="N115:O115"/>
    <mergeCell ref="B114:C114"/>
    <mergeCell ref="D114:E114"/>
    <mergeCell ref="J114:K114"/>
    <mergeCell ref="N114:O114"/>
    <mergeCell ref="P114:Q114"/>
    <mergeCell ref="R114:S114"/>
    <mergeCell ref="A109:A110"/>
    <mergeCell ref="B109:S110"/>
    <mergeCell ref="T109:U110"/>
    <mergeCell ref="B111:S111"/>
    <mergeCell ref="T111:U111"/>
    <mergeCell ref="A112:A113"/>
    <mergeCell ref="B112:G113"/>
    <mergeCell ref="H112:L113"/>
    <mergeCell ref="M112:S113"/>
    <mergeCell ref="T112:U113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07:C107"/>
    <mergeCell ref="D107:E107"/>
    <mergeCell ref="J107:K107"/>
    <mergeCell ref="N107:O107"/>
    <mergeCell ref="P107:Q107"/>
    <mergeCell ref="R107:S107"/>
    <mergeCell ref="N101:O101"/>
    <mergeCell ref="B104:S104"/>
    <mergeCell ref="T104:U104"/>
    <mergeCell ref="A105:A106"/>
    <mergeCell ref="B105:G106"/>
    <mergeCell ref="H105:L106"/>
    <mergeCell ref="M105:S106"/>
    <mergeCell ref="T105:U106"/>
    <mergeCell ref="T100:U100"/>
    <mergeCell ref="P101:Q101"/>
    <mergeCell ref="R101:S101"/>
    <mergeCell ref="T101:U101"/>
    <mergeCell ref="A102:A103"/>
    <mergeCell ref="B102:S103"/>
    <mergeCell ref="T102:U103"/>
    <mergeCell ref="B101:C101"/>
    <mergeCell ref="D101:E101"/>
    <mergeCell ref="J101:K101"/>
    <mergeCell ref="B100:C100"/>
    <mergeCell ref="D100:E100"/>
    <mergeCell ref="J100:K100"/>
    <mergeCell ref="N100:O100"/>
    <mergeCell ref="P100:Q100"/>
    <mergeCell ref="R100:S100"/>
    <mergeCell ref="A94:A96"/>
    <mergeCell ref="B94:S96"/>
    <mergeCell ref="T94:U96"/>
    <mergeCell ref="B97:S97"/>
    <mergeCell ref="T97:U97"/>
    <mergeCell ref="A98:A99"/>
    <mergeCell ref="M98:R99"/>
    <mergeCell ref="H98:L99"/>
    <mergeCell ref="T98:U99"/>
    <mergeCell ref="B98:G99"/>
    <mergeCell ref="T92:U92"/>
    <mergeCell ref="B93:C93"/>
    <mergeCell ref="D93:E93"/>
    <mergeCell ref="J93:K93"/>
    <mergeCell ref="N93:O93"/>
    <mergeCell ref="P93:Q93"/>
    <mergeCell ref="R93:S93"/>
    <mergeCell ref="T93:U93"/>
    <mergeCell ref="B92:C92"/>
    <mergeCell ref="D92:E92"/>
    <mergeCell ref="J92:K92"/>
    <mergeCell ref="N92:O92"/>
    <mergeCell ref="P92:Q92"/>
    <mergeCell ref="R92:S92"/>
    <mergeCell ref="N86:O86"/>
    <mergeCell ref="B89:S89"/>
    <mergeCell ref="B87:S88"/>
    <mergeCell ref="B90:G91"/>
    <mergeCell ref="T89:U89"/>
    <mergeCell ref="A90:A91"/>
    <mergeCell ref="M90:R91"/>
    <mergeCell ref="H90:L91"/>
    <mergeCell ref="T90:U91"/>
    <mergeCell ref="T85:U85"/>
    <mergeCell ref="P86:Q86"/>
    <mergeCell ref="R86:S86"/>
    <mergeCell ref="T86:U86"/>
    <mergeCell ref="A87:A88"/>
    <mergeCell ref="T87:U88"/>
    <mergeCell ref="B86:C86"/>
    <mergeCell ref="D86:E86"/>
    <mergeCell ref="J86:K86"/>
    <mergeCell ref="B85:C85"/>
    <mergeCell ref="D85:E85"/>
    <mergeCell ref="J85:K85"/>
    <mergeCell ref="N85:O85"/>
    <mergeCell ref="P85:Q85"/>
    <mergeCell ref="R85:S85"/>
    <mergeCell ref="A80:A81"/>
    <mergeCell ref="B80:S81"/>
    <mergeCell ref="T80:U81"/>
    <mergeCell ref="B82:S82"/>
    <mergeCell ref="T82:U82"/>
    <mergeCell ref="A83:A84"/>
    <mergeCell ref="B83:G84"/>
    <mergeCell ref="H83:L84"/>
    <mergeCell ref="M83:S84"/>
    <mergeCell ref="T83:U84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J78:K78"/>
    <mergeCell ref="N78:O78"/>
    <mergeCell ref="P78:Q78"/>
    <mergeCell ref="R78:S78"/>
    <mergeCell ref="N72:O72"/>
    <mergeCell ref="B75:S75"/>
    <mergeCell ref="P72:Q72"/>
    <mergeCell ref="R72:S72"/>
    <mergeCell ref="T75:U75"/>
    <mergeCell ref="A76:A77"/>
    <mergeCell ref="B76:G77"/>
    <mergeCell ref="H76:L77"/>
    <mergeCell ref="M76:S77"/>
    <mergeCell ref="T76:U77"/>
    <mergeCell ref="T72:U72"/>
    <mergeCell ref="A73:A74"/>
    <mergeCell ref="B73:S74"/>
    <mergeCell ref="T73:U74"/>
    <mergeCell ref="B72:C72"/>
    <mergeCell ref="D72:E72"/>
    <mergeCell ref="J72:K72"/>
    <mergeCell ref="J71:K71"/>
    <mergeCell ref="N71:O71"/>
    <mergeCell ref="P71:Q71"/>
    <mergeCell ref="R71:S71"/>
    <mergeCell ref="B68:S68"/>
    <mergeCell ref="T68:U68"/>
    <mergeCell ref="T71:U71"/>
    <mergeCell ref="A69:A70"/>
    <mergeCell ref="B69:G70"/>
    <mergeCell ref="H69:L70"/>
    <mergeCell ref="M69:S70"/>
    <mergeCell ref="T69:U70"/>
    <mergeCell ref="T65:U65"/>
    <mergeCell ref="A66:A67"/>
    <mergeCell ref="B66:S67"/>
    <mergeCell ref="T66:U67"/>
    <mergeCell ref="B65:C65"/>
    <mergeCell ref="J65:K65"/>
    <mergeCell ref="M65:N65"/>
    <mergeCell ref="P65:Q65"/>
    <mergeCell ref="R65:S65"/>
    <mergeCell ref="J64:K64"/>
    <mergeCell ref="M64:N64"/>
    <mergeCell ref="P64:Q64"/>
    <mergeCell ref="R64:S64"/>
    <mergeCell ref="T61:U61"/>
    <mergeCell ref="T64:U64"/>
    <mergeCell ref="D64:E64"/>
    <mergeCell ref="A62:A63"/>
    <mergeCell ref="B62:G63"/>
    <mergeCell ref="H62:L63"/>
    <mergeCell ref="M62:S63"/>
    <mergeCell ref="T62:U63"/>
    <mergeCell ref="S57:T57"/>
    <mergeCell ref="Q58:R58"/>
    <mergeCell ref="S58:T58"/>
    <mergeCell ref="A59:A60"/>
    <mergeCell ref="B59:S60"/>
    <mergeCell ref="T59:U60"/>
    <mergeCell ref="B58:C58"/>
    <mergeCell ref="D58:E58"/>
    <mergeCell ref="J58:K58"/>
    <mergeCell ref="N58:O58"/>
    <mergeCell ref="A55:A56"/>
    <mergeCell ref="B55:G56"/>
    <mergeCell ref="H55:L56"/>
    <mergeCell ref="M55:S56"/>
    <mergeCell ref="T55:U56"/>
    <mergeCell ref="B57:C57"/>
    <mergeCell ref="D57:E57"/>
    <mergeCell ref="J57:K57"/>
    <mergeCell ref="N57:O57"/>
    <mergeCell ref="Q57:R57"/>
    <mergeCell ref="A52:A53"/>
    <mergeCell ref="B52:S53"/>
    <mergeCell ref="T52:U53"/>
    <mergeCell ref="B54:S54"/>
    <mergeCell ref="T54:U54"/>
    <mergeCell ref="B51:C51"/>
    <mergeCell ref="D51:E51"/>
    <mergeCell ref="J51:K51"/>
    <mergeCell ref="N51:O51"/>
    <mergeCell ref="Q51:R51"/>
    <mergeCell ref="S51:T51"/>
    <mergeCell ref="J50:K50"/>
    <mergeCell ref="N50:O50"/>
    <mergeCell ref="B47:U47"/>
    <mergeCell ref="B50:C50"/>
    <mergeCell ref="D50:E50"/>
    <mergeCell ref="A48:A49"/>
    <mergeCell ref="M48:R49"/>
    <mergeCell ref="H48:L49"/>
    <mergeCell ref="T48:U49"/>
    <mergeCell ref="Q50:R50"/>
    <mergeCell ref="S50:T50"/>
    <mergeCell ref="Q44:R44"/>
    <mergeCell ref="S44:T44"/>
    <mergeCell ref="A45:A46"/>
    <mergeCell ref="B45:S46"/>
    <mergeCell ref="T45:U46"/>
    <mergeCell ref="B44:C44"/>
    <mergeCell ref="D44:E44"/>
    <mergeCell ref="J44:K44"/>
    <mergeCell ref="N44:O44"/>
    <mergeCell ref="B43:C43"/>
    <mergeCell ref="D43:E43"/>
    <mergeCell ref="J43:K43"/>
    <mergeCell ref="N43:O43"/>
    <mergeCell ref="Q43:R43"/>
    <mergeCell ref="S43:T43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J35:K35"/>
    <mergeCell ref="N35:O35"/>
    <mergeCell ref="P35:Q35"/>
    <mergeCell ref="R35:S35"/>
    <mergeCell ref="N29:O29"/>
    <mergeCell ref="B32:S32"/>
    <mergeCell ref="B30:S31"/>
    <mergeCell ref="T32:U32"/>
    <mergeCell ref="A33:A34"/>
    <mergeCell ref="M33:R34"/>
    <mergeCell ref="H33:L34"/>
    <mergeCell ref="T33:U34"/>
    <mergeCell ref="T28:U28"/>
    <mergeCell ref="P29:Q29"/>
    <mergeCell ref="R29:S29"/>
    <mergeCell ref="T29:U29"/>
    <mergeCell ref="A30:A31"/>
    <mergeCell ref="T30:U31"/>
    <mergeCell ref="B29:C29"/>
    <mergeCell ref="D29:E29"/>
    <mergeCell ref="J29:K29"/>
    <mergeCell ref="B28:C28"/>
    <mergeCell ref="D28:E28"/>
    <mergeCell ref="J28:K28"/>
    <mergeCell ref="N28:O28"/>
    <mergeCell ref="P28:Q28"/>
    <mergeCell ref="R28:S28"/>
    <mergeCell ref="B25:S25"/>
    <mergeCell ref="T25:U25"/>
    <mergeCell ref="A26:A27"/>
    <mergeCell ref="M26:R27"/>
    <mergeCell ref="H26:L27"/>
    <mergeCell ref="T26:U27"/>
    <mergeCell ref="T21:U21"/>
    <mergeCell ref="B20:C20"/>
    <mergeCell ref="D20:E20"/>
    <mergeCell ref="A22:A24"/>
    <mergeCell ref="B22:S24"/>
    <mergeCell ref="T22:U24"/>
    <mergeCell ref="B21:C21"/>
    <mergeCell ref="D21:E21"/>
    <mergeCell ref="J21:K21"/>
    <mergeCell ref="N21:O21"/>
    <mergeCell ref="P21:Q21"/>
    <mergeCell ref="R21:S21"/>
    <mergeCell ref="J20:K20"/>
    <mergeCell ref="N20:O20"/>
    <mergeCell ref="P20:Q20"/>
    <mergeCell ref="R20:S20"/>
    <mergeCell ref="B17:S17"/>
    <mergeCell ref="T17:U17"/>
    <mergeCell ref="T20:U20"/>
    <mergeCell ref="A18:A19"/>
    <mergeCell ref="M18:R19"/>
    <mergeCell ref="H18:L19"/>
    <mergeCell ref="T18:U19"/>
    <mergeCell ref="A14:A16"/>
    <mergeCell ref="B14:S14"/>
    <mergeCell ref="T14:U16"/>
    <mergeCell ref="B15:S15"/>
    <mergeCell ref="B16:S16"/>
    <mergeCell ref="B13:D13"/>
    <mergeCell ref="K13:L13"/>
    <mergeCell ref="M13:N13"/>
    <mergeCell ref="P13:Q13"/>
    <mergeCell ref="R13:S13"/>
    <mergeCell ref="B12:D12"/>
    <mergeCell ref="K12:L12"/>
    <mergeCell ref="M12:N12"/>
    <mergeCell ref="P12:Q12"/>
    <mergeCell ref="R12:S12"/>
    <mergeCell ref="T12:U12"/>
    <mergeCell ref="T13:U13"/>
    <mergeCell ref="A6:A8"/>
    <mergeCell ref="B6:S8"/>
    <mergeCell ref="T6:U8"/>
    <mergeCell ref="B9:S9"/>
    <mergeCell ref="T9:U9"/>
    <mergeCell ref="A10:A11"/>
    <mergeCell ref="M10:R11"/>
    <mergeCell ref="H10:L11"/>
    <mergeCell ref="T10:U11"/>
    <mergeCell ref="T3:U5"/>
    <mergeCell ref="B5:C5"/>
    <mergeCell ref="D5:E5"/>
    <mergeCell ref="J5:K5"/>
    <mergeCell ref="M5:N5"/>
    <mergeCell ref="P5:Q5"/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A127:A128"/>
    <mergeCell ref="B127:G128"/>
    <mergeCell ref="H127:L128"/>
    <mergeCell ref="M127:S128"/>
    <mergeCell ref="T127:U128"/>
    <mergeCell ref="J129:K129"/>
    <mergeCell ref="N129:O129"/>
    <mergeCell ref="P129:Q129"/>
    <mergeCell ref="R129:S129"/>
    <mergeCell ref="B129:C129"/>
    <mergeCell ref="A124:A125"/>
    <mergeCell ref="B124:S125"/>
    <mergeCell ref="T129:U129"/>
    <mergeCell ref="B130:C130"/>
    <mergeCell ref="D130:E130"/>
    <mergeCell ref="J130:K130"/>
    <mergeCell ref="N130:O130"/>
    <mergeCell ref="P130:Q130"/>
    <mergeCell ref="R130:S130"/>
    <mergeCell ref="T130:U130"/>
    <mergeCell ref="T131:U132"/>
    <mergeCell ref="B133:S133"/>
    <mergeCell ref="T133:U133"/>
    <mergeCell ref="A134:A135"/>
    <mergeCell ref="B134:G135"/>
    <mergeCell ref="H134:L135"/>
    <mergeCell ref="M134:S135"/>
    <mergeCell ref="T134:U135"/>
    <mergeCell ref="J136:K136"/>
    <mergeCell ref="N136:O136"/>
    <mergeCell ref="P136:Q136"/>
    <mergeCell ref="R136:S136"/>
    <mergeCell ref="A131:A132"/>
    <mergeCell ref="B131:S132"/>
    <mergeCell ref="T136:U136"/>
    <mergeCell ref="B137:C137"/>
    <mergeCell ref="D137:E137"/>
    <mergeCell ref="J137:K137"/>
    <mergeCell ref="N137:O137"/>
    <mergeCell ref="P137:Q137"/>
    <mergeCell ref="R137:S137"/>
    <mergeCell ref="T137:U137"/>
    <mergeCell ref="B136:C136"/>
    <mergeCell ref="D136:E136"/>
    <mergeCell ref="T138:U139"/>
    <mergeCell ref="B140:S140"/>
    <mergeCell ref="T140:U140"/>
    <mergeCell ref="A141:A142"/>
    <mergeCell ref="B141:G142"/>
    <mergeCell ref="H141:L142"/>
    <mergeCell ref="M141:S142"/>
    <mergeCell ref="T141:U142"/>
    <mergeCell ref="J143:K143"/>
    <mergeCell ref="N143:O143"/>
    <mergeCell ref="P143:Q143"/>
    <mergeCell ref="R143:S143"/>
    <mergeCell ref="A138:A139"/>
    <mergeCell ref="B138:S139"/>
    <mergeCell ref="T143:U143"/>
    <mergeCell ref="B144:C144"/>
    <mergeCell ref="D144:E144"/>
    <mergeCell ref="J144:K144"/>
    <mergeCell ref="N144:O144"/>
    <mergeCell ref="P144:Q144"/>
    <mergeCell ref="R144:S144"/>
    <mergeCell ref="T144:U144"/>
    <mergeCell ref="B143:C143"/>
    <mergeCell ref="D143:E143"/>
    <mergeCell ref="A145:A146"/>
    <mergeCell ref="B145:S146"/>
    <mergeCell ref="T145:U146"/>
    <mergeCell ref="B147:S147"/>
    <mergeCell ref="T147:U147"/>
    <mergeCell ref="B148:G149"/>
    <mergeCell ref="H148:L149"/>
    <mergeCell ref="M148:S149"/>
    <mergeCell ref="A148:A149"/>
    <mergeCell ref="T148:U149"/>
    <mergeCell ref="R150:S150"/>
    <mergeCell ref="T150:U150"/>
    <mergeCell ref="B151:C151"/>
    <mergeCell ref="D151:E151"/>
    <mergeCell ref="J151:K151"/>
    <mergeCell ref="N151:O151"/>
    <mergeCell ref="P151:Q151"/>
    <mergeCell ref="R151:S151"/>
    <mergeCell ref="T151:U151"/>
    <mergeCell ref="B150:C150"/>
    <mergeCell ref="D150:E150"/>
    <mergeCell ref="J150:K150"/>
    <mergeCell ref="N150:O150"/>
    <mergeCell ref="A152:A153"/>
    <mergeCell ref="P150:Q150"/>
    <mergeCell ref="T152:U153"/>
    <mergeCell ref="B154:S154"/>
    <mergeCell ref="T154:U154"/>
    <mergeCell ref="B152:S153"/>
    <mergeCell ref="T157:U157"/>
    <mergeCell ref="A155:A156"/>
    <mergeCell ref="B155:G156"/>
    <mergeCell ref="H155:L156"/>
    <mergeCell ref="M155:S156"/>
    <mergeCell ref="T155:U156"/>
    <mergeCell ref="P158:Q158"/>
    <mergeCell ref="R158:S158"/>
    <mergeCell ref="J157:K157"/>
    <mergeCell ref="N157:O157"/>
    <mergeCell ref="P157:Q157"/>
    <mergeCell ref="R157:S157"/>
    <mergeCell ref="T158:U158"/>
    <mergeCell ref="B157:C157"/>
    <mergeCell ref="D157:E157"/>
    <mergeCell ref="T159:U160"/>
    <mergeCell ref="B161:S161"/>
    <mergeCell ref="T161:U161"/>
    <mergeCell ref="B158:C158"/>
    <mergeCell ref="D158:E158"/>
    <mergeCell ref="J158:K158"/>
    <mergeCell ref="N158:O158"/>
    <mergeCell ref="A162:A163"/>
    <mergeCell ref="B162:G163"/>
    <mergeCell ref="H162:L163"/>
    <mergeCell ref="M162:S163"/>
    <mergeCell ref="T162:U163"/>
    <mergeCell ref="J164:K164"/>
    <mergeCell ref="N164:O164"/>
    <mergeCell ref="P164:Q164"/>
    <mergeCell ref="R164:S164"/>
    <mergeCell ref="B164:C164"/>
    <mergeCell ref="A159:A160"/>
    <mergeCell ref="B159:S160"/>
    <mergeCell ref="T164:U164"/>
    <mergeCell ref="B165:C165"/>
    <mergeCell ref="D165:E165"/>
    <mergeCell ref="J165:K165"/>
    <mergeCell ref="N165:O165"/>
    <mergeCell ref="P165:Q165"/>
    <mergeCell ref="R165:S165"/>
    <mergeCell ref="T165:U165"/>
    <mergeCell ref="D164:E164"/>
    <mergeCell ref="T166:U167"/>
    <mergeCell ref="B168:S168"/>
    <mergeCell ref="T168:U168"/>
    <mergeCell ref="A169:A170"/>
    <mergeCell ref="B169:G170"/>
    <mergeCell ref="H169:L170"/>
    <mergeCell ref="M169:S170"/>
    <mergeCell ref="T169:U170"/>
    <mergeCell ref="J171:K171"/>
    <mergeCell ref="N171:O171"/>
    <mergeCell ref="P171:Q171"/>
    <mergeCell ref="R171:S171"/>
    <mergeCell ref="A166:A167"/>
    <mergeCell ref="B166:S167"/>
    <mergeCell ref="T171:U171"/>
    <mergeCell ref="B172:C172"/>
    <mergeCell ref="D172:E172"/>
    <mergeCell ref="J172:K172"/>
    <mergeCell ref="N172:O172"/>
    <mergeCell ref="P172:Q172"/>
    <mergeCell ref="R172:S172"/>
    <mergeCell ref="T172:U172"/>
    <mergeCell ref="B171:C171"/>
    <mergeCell ref="D171:E171"/>
    <mergeCell ref="T173:U174"/>
    <mergeCell ref="B175:S175"/>
    <mergeCell ref="T175:U175"/>
    <mergeCell ref="A176:A177"/>
    <mergeCell ref="B176:G177"/>
    <mergeCell ref="H176:L177"/>
    <mergeCell ref="M176:S177"/>
    <mergeCell ref="T176:U177"/>
    <mergeCell ref="J178:K178"/>
    <mergeCell ref="N178:O178"/>
    <mergeCell ref="P178:Q178"/>
    <mergeCell ref="R178:S178"/>
    <mergeCell ref="A173:A174"/>
    <mergeCell ref="B173:S174"/>
    <mergeCell ref="T178:U178"/>
    <mergeCell ref="B179:C179"/>
    <mergeCell ref="D179:E179"/>
    <mergeCell ref="J179:K179"/>
    <mergeCell ref="N179:O179"/>
    <mergeCell ref="P179:Q179"/>
    <mergeCell ref="R179:S179"/>
    <mergeCell ref="T179:U179"/>
    <mergeCell ref="B178:C178"/>
    <mergeCell ref="D178:E1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rowBreaks count="2" manualBreakCount="2">
    <brk id="51" max="255" man="1"/>
    <brk id="101" max="255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19"/>
  <sheetViews>
    <sheetView view="pageBreakPreview" zoomScaleSheetLayoutView="100" zoomScalePageLayoutView="0" workbookViewId="0" topLeftCell="B100">
      <selection activeCell="E114" sqref="E114:H114"/>
    </sheetView>
  </sheetViews>
  <sheetFormatPr defaultColWidth="9.140625" defaultRowHeight="15"/>
  <cols>
    <col min="1" max="1" width="0" style="139" hidden="1" customWidth="1"/>
    <col min="2" max="2" width="30.140625" style="164" customWidth="1"/>
    <col min="3" max="8" width="22.00390625" style="141" customWidth="1"/>
    <col min="9" max="9" width="11.140625" style="141" hidden="1" customWidth="1"/>
    <col min="10" max="10" width="16.28125" style="141" customWidth="1"/>
    <col min="11" max="16384" width="9.140625" style="141" customWidth="1"/>
  </cols>
  <sheetData>
    <row r="1" spans="2:21" ht="51.75" customHeight="1">
      <c r="B1" s="483" t="s">
        <v>74</v>
      </c>
      <c r="C1" s="483"/>
      <c r="D1" s="483"/>
      <c r="E1" s="483"/>
      <c r="F1" s="483"/>
      <c r="G1" s="483"/>
      <c r="H1" s="483"/>
      <c r="I1" s="483"/>
      <c r="J1" s="483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2:10" s="142" customFormat="1" ht="22.5" customHeight="1">
      <c r="B2" s="143"/>
      <c r="C2" s="143"/>
      <c r="D2" s="143"/>
      <c r="E2" s="143"/>
      <c r="F2" s="143"/>
      <c r="G2" s="143"/>
      <c r="H2" s="143"/>
      <c r="I2" s="143"/>
      <c r="J2" s="144" t="s">
        <v>44</v>
      </c>
    </row>
    <row r="3" spans="2:10" s="145" customFormat="1" ht="22.5" customHeight="1">
      <c r="B3" s="146" t="s">
        <v>111</v>
      </c>
      <c r="C3" s="146"/>
      <c r="D3" s="146"/>
      <c r="E3" s="146"/>
      <c r="F3" s="146"/>
      <c r="G3" s="146"/>
      <c r="H3" s="143"/>
      <c r="I3" s="143"/>
      <c r="J3" s="147"/>
    </row>
    <row r="4" spans="2:10" ht="15" customHeight="1">
      <c r="B4" s="484" t="s">
        <v>0</v>
      </c>
      <c r="C4" s="149" t="s">
        <v>1</v>
      </c>
      <c r="D4" s="149" t="s">
        <v>1</v>
      </c>
      <c r="E4" s="149" t="s">
        <v>1</v>
      </c>
      <c r="F4" s="150" t="s">
        <v>1</v>
      </c>
      <c r="G4" s="150" t="s">
        <v>1</v>
      </c>
      <c r="H4" s="479" t="s">
        <v>112</v>
      </c>
      <c r="I4" s="479" t="s">
        <v>2</v>
      </c>
      <c r="J4" s="479" t="s">
        <v>22</v>
      </c>
    </row>
    <row r="5" spans="2:10" ht="19.5" customHeight="1">
      <c r="B5" s="484"/>
      <c r="C5" s="149">
        <v>1</v>
      </c>
      <c r="D5" s="149">
        <v>2</v>
      </c>
      <c r="E5" s="149">
        <v>3</v>
      </c>
      <c r="F5" s="149">
        <v>4</v>
      </c>
      <c r="G5" s="149">
        <v>5</v>
      </c>
      <c r="H5" s="479"/>
      <c r="I5" s="479"/>
      <c r="J5" s="485"/>
    </row>
    <row r="6" spans="1:10" ht="31.5" customHeight="1">
      <c r="A6" s="481">
        <v>1</v>
      </c>
      <c r="B6" s="148" t="s">
        <v>19</v>
      </c>
      <c r="C6" s="482" t="s">
        <v>113</v>
      </c>
      <c r="D6" s="482"/>
      <c r="E6" s="482"/>
      <c r="F6" s="482"/>
      <c r="G6" s="482"/>
      <c r="H6" s="482"/>
      <c r="I6" s="482"/>
      <c r="J6" s="149"/>
    </row>
    <row r="7" spans="1:10" ht="15.75">
      <c r="A7" s="481"/>
      <c r="B7" s="148" t="s">
        <v>3</v>
      </c>
      <c r="C7" s="479">
        <v>700</v>
      </c>
      <c r="D7" s="479"/>
      <c r="E7" s="479"/>
      <c r="F7" s="479"/>
      <c r="G7" s="479"/>
      <c r="H7" s="479"/>
      <c r="I7" s="479"/>
      <c r="J7" s="149"/>
    </row>
    <row r="8" spans="1:10" ht="47.25">
      <c r="A8" s="481"/>
      <c r="B8" s="148" t="s">
        <v>18</v>
      </c>
      <c r="C8" s="149" t="s">
        <v>114</v>
      </c>
      <c r="D8" s="149" t="s">
        <v>115</v>
      </c>
      <c r="E8" s="149" t="s">
        <v>115</v>
      </c>
      <c r="F8" s="150"/>
      <c r="G8" s="150"/>
      <c r="H8" s="150"/>
      <c r="I8" s="150"/>
      <c r="J8" s="149"/>
    </row>
    <row r="9" spans="1:10" ht="15.75">
      <c r="A9" s="481"/>
      <c r="B9" s="148" t="s">
        <v>116</v>
      </c>
      <c r="C9" s="149">
        <v>30</v>
      </c>
      <c r="D9" s="149">
        <v>32</v>
      </c>
      <c r="E9" s="149">
        <v>35</v>
      </c>
      <c r="F9" s="149"/>
      <c r="G9" s="149"/>
      <c r="H9" s="151">
        <f>(C9+D9+E9+F9+G9)/3</f>
        <v>32.333333333333336</v>
      </c>
      <c r="I9" s="149"/>
      <c r="J9" s="152">
        <v>32</v>
      </c>
    </row>
    <row r="10" spans="1:10" ht="15.75">
      <c r="A10" s="481"/>
      <c r="B10" s="148" t="s">
        <v>5</v>
      </c>
      <c r="C10" s="149">
        <f>C7*C9</f>
        <v>21000</v>
      </c>
      <c r="D10" s="149">
        <f>D9*C7</f>
        <v>22400</v>
      </c>
      <c r="E10" s="149">
        <f>C7*E9</f>
        <v>24500</v>
      </c>
      <c r="F10" s="149">
        <f>C7*F9</f>
        <v>0</v>
      </c>
      <c r="G10" s="149"/>
      <c r="H10" s="149"/>
      <c r="I10" s="149">
        <f>H10</f>
        <v>0</v>
      </c>
      <c r="J10" s="152">
        <f>C7*J9</f>
        <v>22400</v>
      </c>
    </row>
    <row r="11" spans="1:10" ht="31.5" customHeight="1">
      <c r="A11" s="481">
        <v>2</v>
      </c>
      <c r="B11" s="148" t="s">
        <v>19</v>
      </c>
      <c r="C11" s="482" t="s">
        <v>117</v>
      </c>
      <c r="D11" s="482"/>
      <c r="E11" s="482"/>
      <c r="F11" s="482"/>
      <c r="G11" s="482"/>
      <c r="H11" s="482"/>
      <c r="I11" s="482"/>
      <c r="J11" s="153"/>
    </row>
    <row r="12" spans="1:10" ht="15.75">
      <c r="A12" s="481"/>
      <c r="B12" s="148" t="s">
        <v>3</v>
      </c>
      <c r="C12" s="479">
        <v>390</v>
      </c>
      <c r="D12" s="479"/>
      <c r="E12" s="479"/>
      <c r="F12" s="479"/>
      <c r="G12" s="479"/>
      <c r="H12" s="479"/>
      <c r="I12" s="479"/>
      <c r="J12" s="153"/>
    </row>
    <row r="13" spans="1:10" ht="47.25">
      <c r="A13" s="481"/>
      <c r="B13" s="148" t="s">
        <v>18</v>
      </c>
      <c r="C13" s="149" t="s">
        <v>118</v>
      </c>
      <c r="D13" s="149" t="s">
        <v>119</v>
      </c>
      <c r="E13" s="149" t="s">
        <v>119</v>
      </c>
      <c r="F13" s="150"/>
      <c r="G13" s="150"/>
      <c r="H13" s="150"/>
      <c r="I13" s="150"/>
      <c r="J13" s="149"/>
    </row>
    <row r="14" spans="1:10" ht="15.75">
      <c r="A14" s="481"/>
      <c r="B14" s="148" t="s">
        <v>116</v>
      </c>
      <c r="C14" s="149">
        <v>35</v>
      </c>
      <c r="D14" s="149">
        <v>25</v>
      </c>
      <c r="E14" s="149">
        <v>40</v>
      </c>
      <c r="F14" s="149"/>
      <c r="G14" s="149"/>
      <c r="H14" s="151">
        <f>(C14+D14+E14+F14+G14)/3</f>
        <v>33.333333333333336</v>
      </c>
      <c r="I14" s="149"/>
      <c r="J14" s="152">
        <v>33</v>
      </c>
    </row>
    <row r="15" spans="1:10" ht="15.75">
      <c r="A15" s="481"/>
      <c r="B15" s="148" t="s">
        <v>5</v>
      </c>
      <c r="C15" s="149">
        <f>C12*C14</f>
        <v>13650</v>
      </c>
      <c r="D15" s="149">
        <f>D14*C12</f>
        <v>9750</v>
      </c>
      <c r="E15" s="149">
        <f>C12*E14</f>
        <v>15600</v>
      </c>
      <c r="F15" s="149">
        <f>C12*F14</f>
        <v>0</v>
      </c>
      <c r="G15" s="149"/>
      <c r="H15" s="149"/>
      <c r="I15" s="149">
        <f>H15</f>
        <v>0</v>
      </c>
      <c r="J15" s="152">
        <f>C12*J14</f>
        <v>12870</v>
      </c>
    </row>
    <row r="16" spans="1:10" ht="31.5" customHeight="1">
      <c r="A16" s="481">
        <v>2</v>
      </c>
      <c r="B16" s="148" t="s">
        <v>19</v>
      </c>
      <c r="C16" s="482" t="s">
        <v>120</v>
      </c>
      <c r="D16" s="482"/>
      <c r="E16" s="482"/>
      <c r="F16" s="482"/>
      <c r="G16" s="482"/>
      <c r="H16" s="482"/>
      <c r="I16" s="482"/>
      <c r="J16" s="153"/>
    </row>
    <row r="17" spans="1:10" ht="15.75">
      <c r="A17" s="481"/>
      <c r="B17" s="148" t="s">
        <v>3</v>
      </c>
      <c r="C17" s="479">
        <v>1100</v>
      </c>
      <c r="D17" s="479"/>
      <c r="E17" s="479"/>
      <c r="F17" s="479"/>
      <c r="G17" s="479"/>
      <c r="H17" s="479"/>
      <c r="I17" s="479"/>
      <c r="J17" s="153"/>
    </row>
    <row r="18" spans="1:10" ht="47.25">
      <c r="A18" s="481"/>
      <c r="B18" s="148" t="s">
        <v>18</v>
      </c>
      <c r="C18" s="149" t="s">
        <v>114</v>
      </c>
      <c r="D18" s="149" t="s">
        <v>115</v>
      </c>
      <c r="E18" s="149" t="s">
        <v>115</v>
      </c>
      <c r="F18" s="150"/>
      <c r="G18" s="150"/>
      <c r="H18" s="150"/>
      <c r="I18" s="150"/>
      <c r="J18" s="149"/>
    </row>
    <row r="19" spans="1:10" ht="15.75">
      <c r="A19" s="481"/>
      <c r="B19" s="148" t="s">
        <v>116</v>
      </c>
      <c r="C19" s="149">
        <v>30</v>
      </c>
      <c r="D19" s="149">
        <v>30</v>
      </c>
      <c r="E19" s="149">
        <v>35</v>
      </c>
      <c r="F19" s="149"/>
      <c r="G19" s="149"/>
      <c r="H19" s="151">
        <f>(C19+D19+E19+F19+G19)/3</f>
        <v>31.666666666666668</v>
      </c>
      <c r="I19" s="149"/>
      <c r="J19" s="152">
        <v>31</v>
      </c>
    </row>
    <row r="20" spans="1:10" ht="15.75">
      <c r="A20" s="481"/>
      <c r="B20" s="148" t="s">
        <v>5</v>
      </c>
      <c r="C20" s="149">
        <f>C17*C19</f>
        <v>33000</v>
      </c>
      <c r="D20" s="149">
        <f>D19*C17</f>
        <v>33000</v>
      </c>
      <c r="E20" s="149">
        <f>C17*E19</f>
        <v>38500</v>
      </c>
      <c r="F20" s="149">
        <f>C17*F19</f>
        <v>0</v>
      </c>
      <c r="G20" s="149"/>
      <c r="H20" s="149"/>
      <c r="I20" s="149">
        <f>H20</f>
        <v>0</v>
      </c>
      <c r="J20" s="152">
        <f>C17*J19</f>
        <v>34100</v>
      </c>
    </row>
    <row r="21" spans="1:10" ht="31.5" customHeight="1">
      <c r="A21" s="481">
        <v>2</v>
      </c>
      <c r="B21" s="148" t="s">
        <v>19</v>
      </c>
      <c r="C21" s="482" t="s">
        <v>121</v>
      </c>
      <c r="D21" s="482"/>
      <c r="E21" s="482"/>
      <c r="F21" s="482"/>
      <c r="G21" s="482"/>
      <c r="H21" s="482"/>
      <c r="I21" s="482"/>
      <c r="J21" s="153"/>
    </row>
    <row r="22" spans="1:10" ht="15.75">
      <c r="A22" s="481"/>
      <c r="B22" s="148" t="s">
        <v>3</v>
      </c>
      <c r="C22" s="479">
        <v>340</v>
      </c>
      <c r="D22" s="479"/>
      <c r="E22" s="479"/>
      <c r="F22" s="479"/>
      <c r="G22" s="479"/>
      <c r="H22" s="479"/>
      <c r="I22" s="479"/>
      <c r="J22" s="153"/>
    </row>
    <row r="23" spans="1:10" ht="47.25">
      <c r="A23" s="481"/>
      <c r="B23" s="148" t="s">
        <v>18</v>
      </c>
      <c r="C23" s="149" t="s">
        <v>114</v>
      </c>
      <c r="D23" s="149" t="s">
        <v>115</v>
      </c>
      <c r="E23" s="149" t="s">
        <v>115</v>
      </c>
      <c r="F23" s="150"/>
      <c r="G23" s="150"/>
      <c r="H23" s="150"/>
      <c r="I23" s="150"/>
      <c r="J23" s="149"/>
    </row>
    <row r="24" spans="1:10" ht="15.75">
      <c r="A24" s="481"/>
      <c r="B24" s="148" t="s">
        <v>116</v>
      </c>
      <c r="C24" s="149">
        <v>35</v>
      </c>
      <c r="D24" s="149">
        <v>30</v>
      </c>
      <c r="E24" s="149">
        <v>40</v>
      </c>
      <c r="F24" s="149"/>
      <c r="G24" s="149"/>
      <c r="H24" s="151">
        <f>(C24+D24+E24+F24+G24)/3</f>
        <v>35</v>
      </c>
      <c r="I24" s="149"/>
      <c r="J24" s="152">
        <v>35</v>
      </c>
    </row>
    <row r="25" spans="1:10" ht="15.75">
      <c r="A25" s="481"/>
      <c r="B25" s="148" t="s">
        <v>5</v>
      </c>
      <c r="C25" s="149">
        <f>C22*C24</f>
        <v>11900</v>
      </c>
      <c r="D25" s="149">
        <f>D24*C22</f>
        <v>10200</v>
      </c>
      <c r="E25" s="149">
        <f>C22*E24</f>
        <v>13600</v>
      </c>
      <c r="F25" s="149">
        <f>C22*F24</f>
        <v>0</v>
      </c>
      <c r="G25" s="149"/>
      <c r="H25" s="149"/>
      <c r="I25" s="149">
        <f>H25</f>
        <v>0</v>
      </c>
      <c r="J25" s="152">
        <f>C22*J24</f>
        <v>11900</v>
      </c>
    </row>
    <row r="26" spans="1:10" ht="31.5" customHeight="1">
      <c r="A26" s="481">
        <v>2</v>
      </c>
      <c r="B26" s="148" t="s">
        <v>19</v>
      </c>
      <c r="C26" s="482" t="s">
        <v>122</v>
      </c>
      <c r="D26" s="482"/>
      <c r="E26" s="482"/>
      <c r="F26" s="482"/>
      <c r="G26" s="482"/>
      <c r="H26" s="482"/>
      <c r="I26" s="482"/>
      <c r="J26" s="153"/>
    </row>
    <row r="27" spans="1:10" ht="15.75">
      <c r="A27" s="481"/>
      <c r="B27" s="148" t="s">
        <v>3</v>
      </c>
      <c r="C27" s="479">
        <v>3000</v>
      </c>
      <c r="D27" s="479"/>
      <c r="E27" s="479"/>
      <c r="F27" s="479"/>
      <c r="G27" s="479"/>
      <c r="H27" s="479"/>
      <c r="I27" s="479"/>
      <c r="J27" s="153"/>
    </row>
    <row r="28" spans="1:10" ht="47.25">
      <c r="A28" s="481"/>
      <c r="B28" s="148" t="s">
        <v>18</v>
      </c>
      <c r="C28" s="149" t="s">
        <v>123</v>
      </c>
      <c r="D28" s="149" t="s">
        <v>123</v>
      </c>
      <c r="E28" s="149" t="s">
        <v>123</v>
      </c>
      <c r="F28" s="149"/>
      <c r="G28" s="149"/>
      <c r="H28" s="150"/>
      <c r="I28" s="150"/>
      <c r="J28" s="149"/>
    </row>
    <row r="29" spans="1:10" ht="15.75">
      <c r="A29" s="481"/>
      <c r="B29" s="148" t="s">
        <v>116</v>
      </c>
      <c r="C29" s="149">
        <v>30</v>
      </c>
      <c r="D29" s="149">
        <v>27</v>
      </c>
      <c r="E29" s="149">
        <v>35</v>
      </c>
      <c r="F29" s="149"/>
      <c r="G29" s="149"/>
      <c r="H29" s="151">
        <f>(C29+D29+E29+F29+G29)/3</f>
        <v>30.666666666666668</v>
      </c>
      <c r="I29" s="149"/>
      <c r="J29" s="152">
        <v>30</v>
      </c>
    </row>
    <row r="30" spans="1:10" ht="15.75">
      <c r="A30" s="481"/>
      <c r="B30" s="148" t="s">
        <v>5</v>
      </c>
      <c r="C30" s="149">
        <f>C27*C29</f>
        <v>90000</v>
      </c>
      <c r="D30" s="149">
        <f>D29*C27</f>
        <v>81000</v>
      </c>
      <c r="E30" s="149">
        <f>C27*E29</f>
        <v>105000</v>
      </c>
      <c r="F30" s="149">
        <f>C27*F29</f>
        <v>0</v>
      </c>
      <c r="G30" s="149"/>
      <c r="H30" s="149"/>
      <c r="I30" s="149">
        <f>H30</f>
        <v>0</v>
      </c>
      <c r="J30" s="152">
        <f>C27*J29</f>
        <v>90000</v>
      </c>
    </row>
    <row r="31" spans="1:10" ht="31.5">
      <c r="A31" s="481">
        <v>2</v>
      </c>
      <c r="B31" s="148" t="s">
        <v>19</v>
      </c>
      <c r="C31" s="482" t="s">
        <v>124</v>
      </c>
      <c r="D31" s="482"/>
      <c r="E31" s="482"/>
      <c r="F31" s="482"/>
      <c r="G31" s="482"/>
      <c r="H31" s="482"/>
      <c r="I31" s="482"/>
      <c r="J31" s="153"/>
    </row>
    <row r="32" spans="1:10" ht="15.75">
      <c r="A32" s="481"/>
      <c r="B32" s="148" t="s">
        <v>3</v>
      </c>
      <c r="C32" s="479">
        <v>450</v>
      </c>
      <c r="D32" s="479"/>
      <c r="E32" s="479"/>
      <c r="F32" s="479"/>
      <c r="G32" s="479"/>
      <c r="H32" s="479"/>
      <c r="I32" s="479"/>
      <c r="J32" s="153"/>
    </row>
    <row r="33" spans="1:10" ht="63">
      <c r="A33" s="481"/>
      <c r="B33" s="148" t="s">
        <v>18</v>
      </c>
      <c r="C33" s="149" t="s">
        <v>88</v>
      </c>
      <c r="D33" s="149" t="s">
        <v>125</v>
      </c>
      <c r="E33" s="149" t="s">
        <v>88</v>
      </c>
      <c r="F33" s="149"/>
      <c r="G33" s="149"/>
      <c r="H33" s="150"/>
      <c r="I33" s="150"/>
      <c r="J33" s="149"/>
    </row>
    <row r="34" spans="1:10" ht="15.75">
      <c r="A34" s="481"/>
      <c r="B34" s="148" t="s">
        <v>116</v>
      </c>
      <c r="C34" s="149">
        <v>100</v>
      </c>
      <c r="D34" s="149">
        <v>40</v>
      </c>
      <c r="E34" s="149">
        <v>110</v>
      </c>
      <c r="F34" s="149"/>
      <c r="G34" s="149"/>
      <c r="H34" s="151">
        <f>(C34+D34+E34+F34+G34)/3</f>
        <v>83.33333333333333</v>
      </c>
      <c r="I34" s="149"/>
      <c r="J34" s="152">
        <v>83</v>
      </c>
    </row>
    <row r="35" spans="1:10" ht="15.75">
      <c r="A35" s="481"/>
      <c r="B35" s="148" t="s">
        <v>5</v>
      </c>
      <c r="C35" s="149">
        <f>C32*C34</f>
        <v>45000</v>
      </c>
      <c r="D35" s="149">
        <f>D34*C32</f>
        <v>18000</v>
      </c>
      <c r="E35" s="149">
        <f>C32*E34</f>
        <v>49500</v>
      </c>
      <c r="F35" s="149">
        <f>C32*F34</f>
        <v>0</v>
      </c>
      <c r="G35" s="149"/>
      <c r="H35" s="149"/>
      <c r="I35" s="149">
        <f>H35</f>
        <v>0</v>
      </c>
      <c r="J35" s="152">
        <f>C32*J34</f>
        <v>37350</v>
      </c>
    </row>
    <row r="36" spans="1:10" ht="31.5" customHeight="1">
      <c r="A36" s="481">
        <v>2</v>
      </c>
      <c r="B36" s="148" t="s">
        <v>19</v>
      </c>
      <c r="C36" s="482" t="s">
        <v>126</v>
      </c>
      <c r="D36" s="482"/>
      <c r="E36" s="482"/>
      <c r="F36" s="482"/>
      <c r="G36" s="482"/>
      <c r="H36" s="482"/>
      <c r="I36" s="482"/>
      <c r="J36" s="153"/>
    </row>
    <row r="37" spans="1:10" ht="15.75">
      <c r="A37" s="481"/>
      <c r="B37" s="148" t="s">
        <v>3</v>
      </c>
      <c r="C37" s="479">
        <v>120</v>
      </c>
      <c r="D37" s="479"/>
      <c r="E37" s="479"/>
      <c r="F37" s="479"/>
      <c r="G37" s="479"/>
      <c r="H37" s="479"/>
      <c r="I37" s="479"/>
      <c r="J37" s="153"/>
    </row>
    <row r="38" spans="1:10" ht="15.75">
      <c r="A38" s="481"/>
      <c r="B38" s="148" t="s">
        <v>18</v>
      </c>
      <c r="C38" s="149" t="s">
        <v>90</v>
      </c>
      <c r="D38" s="149" t="s">
        <v>59</v>
      </c>
      <c r="E38" s="149"/>
      <c r="F38" s="149"/>
      <c r="G38" s="149"/>
      <c r="H38" s="149"/>
      <c r="I38" s="149"/>
      <c r="J38" s="149"/>
    </row>
    <row r="39" spans="1:10" ht="15.75">
      <c r="A39" s="481"/>
      <c r="B39" s="148" t="s">
        <v>116</v>
      </c>
      <c r="C39" s="149">
        <v>90</v>
      </c>
      <c r="D39" s="149">
        <v>50</v>
      </c>
      <c r="E39" s="149">
        <v>100</v>
      </c>
      <c r="F39" s="149"/>
      <c r="G39" s="149"/>
      <c r="H39" s="151">
        <f>(C39+D39+E39+F39+G39)/3</f>
        <v>80</v>
      </c>
      <c r="I39" s="149"/>
      <c r="J39" s="152">
        <v>80</v>
      </c>
    </row>
    <row r="40" spans="1:10" ht="15.75">
      <c r="A40" s="481"/>
      <c r="B40" s="148" t="s">
        <v>5</v>
      </c>
      <c r="C40" s="149">
        <f>C37*C39</f>
        <v>10800</v>
      </c>
      <c r="D40" s="149">
        <f>D39*C37</f>
        <v>6000</v>
      </c>
      <c r="E40" s="149">
        <f>C37*E39</f>
        <v>12000</v>
      </c>
      <c r="F40" s="149">
        <f>C37*F39</f>
        <v>0</v>
      </c>
      <c r="G40" s="149"/>
      <c r="H40" s="149"/>
      <c r="I40" s="149">
        <f>H40</f>
        <v>0</v>
      </c>
      <c r="J40" s="152">
        <f>C37*J39</f>
        <v>9600</v>
      </c>
    </row>
    <row r="41" spans="1:10" ht="31.5">
      <c r="A41" s="481">
        <v>2</v>
      </c>
      <c r="B41" s="148" t="s">
        <v>19</v>
      </c>
      <c r="C41" s="482" t="s">
        <v>127</v>
      </c>
      <c r="D41" s="482"/>
      <c r="E41" s="482"/>
      <c r="F41" s="482"/>
      <c r="G41" s="482"/>
      <c r="H41" s="482"/>
      <c r="I41" s="482"/>
      <c r="J41" s="153"/>
    </row>
    <row r="42" spans="1:10" ht="15.75">
      <c r="A42" s="481"/>
      <c r="B42" s="148" t="s">
        <v>3</v>
      </c>
      <c r="C42" s="479">
        <v>150</v>
      </c>
      <c r="D42" s="479"/>
      <c r="E42" s="479"/>
      <c r="F42" s="479"/>
      <c r="G42" s="479"/>
      <c r="H42" s="479"/>
      <c r="I42" s="479"/>
      <c r="J42" s="153"/>
    </row>
    <row r="43" spans="1:10" ht="15.75" customHeight="1">
      <c r="A43" s="481"/>
      <c r="B43" s="148" t="s">
        <v>18</v>
      </c>
      <c r="C43" s="149" t="s">
        <v>90</v>
      </c>
      <c r="D43" s="149" t="s">
        <v>100</v>
      </c>
      <c r="E43" s="149" t="s">
        <v>100</v>
      </c>
      <c r="F43" s="149"/>
      <c r="G43" s="149"/>
      <c r="H43" s="149"/>
      <c r="I43" s="149"/>
      <c r="J43" s="149"/>
    </row>
    <row r="44" spans="1:10" ht="15.75">
      <c r="A44" s="481"/>
      <c r="B44" s="148" t="s">
        <v>128</v>
      </c>
      <c r="C44" s="149">
        <v>90</v>
      </c>
      <c r="D44" s="149">
        <v>60</v>
      </c>
      <c r="E44" s="149">
        <v>100</v>
      </c>
      <c r="F44" s="149"/>
      <c r="G44" s="149"/>
      <c r="H44" s="151">
        <f>(C44+D44+E44+F44+G44)/3</f>
        <v>83.33333333333333</v>
      </c>
      <c r="I44" s="149"/>
      <c r="J44" s="152">
        <v>83</v>
      </c>
    </row>
    <row r="45" spans="1:10" ht="15.75">
      <c r="A45" s="481"/>
      <c r="B45" s="148" t="s">
        <v>5</v>
      </c>
      <c r="C45" s="149">
        <f>C42*C44</f>
        <v>13500</v>
      </c>
      <c r="D45" s="149">
        <f>D44*C42</f>
        <v>9000</v>
      </c>
      <c r="E45" s="149">
        <f>C42*E44</f>
        <v>15000</v>
      </c>
      <c r="F45" s="149">
        <f>C42*F44</f>
        <v>0</v>
      </c>
      <c r="G45" s="149"/>
      <c r="H45" s="149"/>
      <c r="I45" s="149">
        <f>H45</f>
        <v>0</v>
      </c>
      <c r="J45" s="152">
        <f>C42*J44</f>
        <v>12450</v>
      </c>
    </row>
    <row r="46" spans="1:10" ht="31.5">
      <c r="A46" s="481">
        <v>2</v>
      </c>
      <c r="B46" s="148" t="s">
        <v>19</v>
      </c>
      <c r="C46" s="482" t="s">
        <v>129</v>
      </c>
      <c r="D46" s="482"/>
      <c r="E46" s="482"/>
      <c r="F46" s="482"/>
      <c r="G46" s="482"/>
      <c r="H46" s="482"/>
      <c r="I46" s="482"/>
      <c r="J46" s="153"/>
    </row>
    <row r="47" spans="1:10" ht="15.75">
      <c r="A47" s="481"/>
      <c r="B47" s="148" t="s">
        <v>3</v>
      </c>
      <c r="C47" s="479">
        <v>200</v>
      </c>
      <c r="D47" s="479"/>
      <c r="E47" s="479"/>
      <c r="F47" s="479"/>
      <c r="G47" s="479"/>
      <c r="H47" s="479"/>
      <c r="I47" s="479"/>
      <c r="J47" s="153"/>
    </row>
    <row r="48" spans="1:10" ht="15.75">
      <c r="A48" s="481"/>
      <c r="B48" s="148" t="s">
        <v>18</v>
      </c>
      <c r="C48" s="479" t="s">
        <v>59</v>
      </c>
      <c r="D48" s="479"/>
      <c r="E48" s="479"/>
      <c r="F48" s="479"/>
      <c r="G48" s="479"/>
      <c r="H48" s="479"/>
      <c r="I48" s="479"/>
      <c r="J48" s="149"/>
    </row>
    <row r="49" spans="1:10" ht="15.75">
      <c r="A49" s="481"/>
      <c r="B49" s="148" t="s">
        <v>130</v>
      </c>
      <c r="C49" s="149">
        <v>120</v>
      </c>
      <c r="D49" s="149">
        <v>80</v>
      </c>
      <c r="E49" s="149">
        <v>130</v>
      </c>
      <c r="F49" s="149"/>
      <c r="G49" s="149"/>
      <c r="H49" s="151">
        <f>(C49+D49+E49+F49+G49)/3</f>
        <v>110</v>
      </c>
      <c r="I49" s="149"/>
      <c r="J49" s="152">
        <v>110</v>
      </c>
    </row>
    <row r="50" spans="1:10" ht="15.75">
      <c r="A50" s="481"/>
      <c r="B50" s="148" t="s">
        <v>5</v>
      </c>
      <c r="C50" s="149">
        <f>C47*C49</f>
        <v>24000</v>
      </c>
      <c r="D50" s="149">
        <f>D49*C47</f>
        <v>16000</v>
      </c>
      <c r="E50" s="149">
        <f>C47*E49</f>
        <v>26000</v>
      </c>
      <c r="F50" s="149">
        <f>C47*F49</f>
        <v>0</v>
      </c>
      <c r="G50" s="149"/>
      <c r="H50" s="149"/>
      <c r="I50" s="149">
        <f>H50</f>
        <v>0</v>
      </c>
      <c r="J50" s="152">
        <f>C47*J49</f>
        <v>22000</v>
      </c>
    </row>
    <row r="51" spans="1:10" ht="31.5">
      <c r="A51" s="481">
        <v>2</v>
      </c>
      <c r="B51" s="148" t="s">
        <v>19</v>
      </c>
      <c r="C51" s="482" t="s">
        <v>131</v>
      </c>
      <c r="D51" s="482"/>
      <c r="E51" s="482"/>
      <c r="F51" s="482"/>
      <c r="G51" s="482"/>
      <c r="H51" s="482"/>
      <c r="I51" s="482"/>
      <c r="J51" s="153"/>
    </row>
    <row r="52" spans="1:10" ht="15.75">
      <c r="A52" s="481"/>
      <c r="B52" s="148" t="s">
        <v>3</v>
      </c>
      <c r="C52" s="479">
        <v>13</v>
      </c>
      <c r="D52" s="479"/>
      <c r="E52" s="479"/>
      <c r="F52" s="479"/>
      <c r="G52" s="479"/>
      <c r="H52" s="479"/>
      <c r="I52" s="479"/>
      <c r="J52" s="153"/>
    </row>
    <row r="53" spans="1:10" ht="15.75">
      <c r="A53" s="481"/>
      <c r="B53" s="148" t="s">
        <v>18</v>
      </c>
      <c r="C53" s="479" t="s">
        <v>132</v>
      </c>
      <c r="D53" s="479"/>
      <c r="E53" s="479"/>
      <c r="F53" s="479"/>
      <c r="G53" s="479"/>
      <c r="H53" s="479"/>
      <c r="I53" s="479"/>
      <c r="J53" s="149"/>
    </row>
    <row r="54" spans="1:10" ht="15.75">
      <c r="A54" s="481"/>
      <c r="B54" s="148" t="s">
        <v>130</v>
      </c>
      <c r="C54" s="149">
        <v>120</v>
      </c>
      <c r="D54" s="149">
        <v>100</v>
      </c>
      <c r="E54" s="149">
        <v>100</v>
      </c>
      <c r="F54" s="149"/>
      <c r="G54" s="149"/>
      <c r="H54" s="151">
        <f>(C54+D54+E54+F54+G54)/3</f>
        <v>106.66666666666667</v>
      </c>
      <c r="I54" s="149"/>
      <c r="J54" s="152">
        <v>106</v>
      </c>
    </row>
    <row r="55" spans="1:10" ht="15.75">
      <c r="A55" s="481"/>
      <c r="B55" s="148" t="s">
        <v>5</v>
      </c>
      <c r="C55" s="149">
        <f>C52*C54</f>
        <v>1560</v>
      </c>
      <c r="D55" s="149">
        <f>D54*C52</f>
        <v>1300</v>
      </c>
      <c r="E55" s="149">
        <f>C52*E54</f>
        <v>1300</v>
      </c>
      <c r="F55" s="149">
        <f>C52*F54</f>
        <v>0</v>
      </c>
      <c r="G55" s="149"/>
      <c r="H55" s="149"/>
      <c r="I55" s="149">
        <f>H55</f>
        <v>0</v>
      </c>
      <c r="J55" s="152">
        <f>C52*J54</f>
        <v>1378</v>
      </c>
    </row>
    <row r="56" spans="1:10" ht="31.5">
      <c r="A56" s="481">
        <v>2</v>
      </c>
      <c r="B56" s="148" t="s">
        <v>19</v>
      </c>
      <c r="C56" s="482" t="s">
        <v>133</v>
      </c>
      <c r="D56" s="482"/>
      <c r="E56" s="482"/>
      <c r="F56" s="482"/>
      <c r="G56" s="482"/>
      <c r="H56" s="482"/>
      <c r="I56" s="482"/>
      <c r="J56" s="153"/>
    </row>
    <row r="57" spans="1:10" ht="15.75">
      <c r="A57" s="481"/>
      <c r="B57" s="148" t="s">
        <v>3</v>
      </c>
      <c r="C57" s="479">
        <v>37</v>
      </c>
      <c r="D57" s="479"/>
      <c r="E57" s="479"/>
      <c r="F57" s="479"/>
      <c r="G57" s="479"/>
      <c r="H57" s="479"/>
      <c r="I57" s="479"/>
      <c r="J57" s="153"/>
    </row>
    <row r="58" spans="1:10" ht="15.75">
      <c r="A58" s="481"/>
      <c r="B58" s="148" t="s">
        <v>18</v>
      </c>
      <c r="C58" s="479" t="s">
        <v>134</v>
      </c>
      <c r="D58" s="479"/>
      <c r="E58" s="479"/>
      <c r="F58" s="479"/>
      <c r="G58" s="479"/>
      <c r="H58" s="479"/>
      <c r="I58" s="479"/>
      <c r="J58" s="149"/>
    </row>
    <row r="59" spans="1:10" ht="15.75">
      <c r="A59" s="481"/>
      <c r="B59" s="148" t="s">
        <v>130</v>
      </c>
      <c r="C59" s="149">
        <v>150</v>
      </c>
      <c r="D59" s="149">
        <v>160</v>
      </c>
      <c r="E59" s="149">
        <v>155</v>
      </c>
      <c r="F59" s="149"/>
      <c r="G59" s="149"/>
      <c r="H59" s="151">
        <f>(C59+D59+E59+F59+G59)/3</f>
        <v>155</v>
      </c>
      <c r="I59" s="149"/>
      <c r="J59" s="152">
        <v>155</v>
      </c>
    </row>
    <row r="60" spans="1:10" ht="15.75">
      <c r="A60" s="481"/>
      <c r="B60" s="148" t="s">
        <v>5</v>
      </c>
      <c r="C60" s="149">
        <f>C57*C59</f>
        <v>5550</v>
      </c>
      <c r="D60" s="149">
        <f>D59*C57</f>
        <v>5920</v>
      </c>
      <c r="E60" s="149">
        <f>C57*E59</f>
        <v>5735</v>
      </c>
      <c r="F60" s="149">
        <f>C57*F59</f>
        <v>0</v>
      </c>
      <c r="G60" s="149"/>
      <c r="H60" s="149"/>
      <c r="I60" s="149">
        <f>H60</f>
        <v>0</v>
      </c>
      <c r="J60" s="152">
        <f>C57*J59</f>
        <v>5735</v>
      </c>
    </row>
    <row r="61" spans="1:10" ht="31.5">
      <c r="A61" s="481">
        <v>2</v>
      </c>
      <c r="B61" s="148" t="s">
        <v>19</v>
      </c>
      <c r="C61" s="486" t="s">
        <v>135</v>
      </c>
      <c r="D61" s="486"/>
      <c r="E61" s="486"/>
      <c r="F61" s="486"/>
      <c r="G61" s="486"/>
      <c r="H61" s="486"/>
      <c r="I61" s="486"/>
      <c r="J61" s="153"/>
    </row>
    <row r="62" spans="1:10" ht="15.75">
      <c r="A62" s="481"/>
      <c r="B62" s="148" t="s">
        <v>3</v>
      </c>
      <c r="C62" s="479">
        <v>0</v>
      </c>
      <c r="D62" s="479"/>
      <c r="E62" s="479"/>
      <c r="F62" s="479"/>
      <c r="G62" s="479"/>
      <c r="H62" s="479"/>
      <c r="I62" s="479"/>
      <c r="J62" s="153"/>
    </row>
    <row r="63" spans="1:10" ht="15.75">
      <c r="A63" s="481"/>
      <c r="B63" s="148" t="s">
        <v>18</v>
      </c>
      <c r="C63" s="479" t="s">
        <v>134</v>
      </c>
      <c r="D63" s="479"/>
      <c r="E63" s="479"/>
      <c r="F63" s="479"/>
      <c r="G63" s="479"/>
      <c r="H63" s="479"/>
      <c r="I63" s="479"/>
      <c r="J63" s="149"/>
    </row>
    <row r="64" spans="1:10" ht="15.75">
      <c r="A64" s="481"/>
      <c r="B64" s="148" t="s">
        <v>116</v>
      </c>
      <c r="C64" s="149">
        <v>150</v>
      </c>
      <c r="D64" s="149">
        <v>160</v>
      </c>
      <c r="E64" s="149">
        <v>155</v>
      </c>
      <c r="F64" s="149"/>
      <c r="G64" s="149"/>
      <c r="H64" s="151">
        <f>(C64+D64+E64+F64+G64)/3</f>
        <v>155</v>
      </c>
      <c r="I64" s="149"/>
      <c r="J64" s="152">
        <v>155</v>
      </c>
    </row>
    <row r="65" spans="1:10" ht="15.75">
      <c r="A65" s="481"/>
      <c r="B65" s="148" t="s">
        <v>5</v>
      </c>
      <c r="C65" s="149">
        <f>C62*C64</f>
        <v>0</v>
      </c>
      <c r="D65" s="149">
        <f>D64*C62</f>
        <v>0</v>
      </c>
      <c r="E65" s="149">
        <f>C62*E64</f>
        <v>0</v>
      </c>
      <c r="F65" s="149">
        <f>C62*F64</f>
        <v>0</v>
      </c>
      <c r="G65" s="149"/>
      <c r="H65" s="149"/>
      <c r="I65" s="149">
        <f>H65</f>
        <v>0</v>
      </c>
      <c r="J65" s="152">
        <f>C62*J64</f>
        <v>0</v>
      </c>
    </row>
    <row r="66" spans="1:10" ht="31.5">
      <c r="A66" s="481">
        <v>2</v>
      </c>
      <c r="B66" s="148" t="s">
        <v>19</v>
      </c>
      <c r="C66" s="482" t="s">
        <v>136</v>
      </c>
      <c r="D66" s="482"/>
      <c r="E66" s="482"/>
      <c r="F66" s="482"/>
      <c r="G66" s="482"/>
      <c r="H66" s="482"/>
      <c r="I66" s="482"/>
      <c r="J66" s="153"/>
    </row>
    <row r="67" spans="1:10" ht="15.75">
      <c r="A67" s="481"/>
      <c r="B67" s="148" t="s">
        <v>3</v>
      </c>
      <c r="C67" s="479">
        <v>28</v>
      </c>
      <c r="D67" s="479"/>
      <c r="E67" s="479"/>
      <c r="F67" s="479"/>
      <c r="G67" s="479"/>
      <c r="H67" s="479"/>
      <c r="I67" s="479"/>
      <c r="J67" s="153"/>
    </row>
    <row r="68" spans="1:10" ht="15.75">
      <c r="A68" s="481"/>
      <c r="B68" s="148" t="s">
        <v>18</v>
      </c>
      <c r="C68" s="479" t="s">
        <v>134</v>
      </c>
      <c r="D68" s="479"/>
      <c r="E68" s="479"/>
      <c r="F68" s="479"/>
      <c r="G68" s="479"/>
      <c r="H68" s="479"/>
      <c r="I68" s="479"/>
      <c r="J68" s="149"/>
    </row>
    <row r="69" spans="1:10" ht="15.75">
      <c r="A69" s="481"/>
      <c r="B69" s="148" t="s">
        <v>116</v>
      </c>
      <c r="C69" s="149">
        <v>80</v>
      </c>
      <c r="D69" s="149">
        <v>65</v>
      </c>
      <c r="E69" s="149">
        <v>50</v>
      </c>
      <c r="F69" s="149"/>
      <c r="G69" s="149"/>
      <c r="H69" s="151">
        <f>(C69+D69+E69+F69+G69)/3</f>
        <v>65</v>
      </c>
      <c r="I69" s="149"/>
      <c r="J69" s="152">
        <v>65</v>
      </c>
    </row>
    <row r="70" spans="1:10" ht="15.75">
      <c r="A70" s="481"/>
      <c r="B70" s="148" t="s">
        <v>5</v>
      </c>
      <c r="C70" s="149">
        <f>C67*C69</f>
        <v>2240</v>
      </c>
      <c r="D70" s="149">
        <f>D69*C67</f>
        <v>1820</v>
      </c>
      <c r="E70" s="149">
        <f>C67*E69</f>
        <v>1400</v>
      </c>
      <c r="F70" s="149">
        <f>C67*F69</f>
        <v>0</v>
      </c>
      <c r="G70" s="149"/>
      <c r="H70" s="149"/>
      <c r="I70" s="149">
        <f>H70</f>
        <v>0</v>
      </c>
      <c r="J70" s="152">
        <f>C67*J69</f>
        <v>1820</v>
      </c>
    </row>
    <row r="71" spans="1:10" ht="31.5">
      <c r="A71" s="481">
        <v>2</v>
      </c>
      <c r="B71" s="148" t="s">
        <v>19</v>
      </c>
      <c r="C71" s="482" t="s">
        <v>137</v>
      </c>
      <c r="D71" s="482"/>
      <c r="E71" s="482"/>
      <c r="F71" s="482"/>
      <c r="G71" s="482"/>
      <c r="H71" s="482"/>
      <c r="I71" s="482"/>
      <c r="J71" s="153"/>
    </row>
    <row r="72" spans="1:10" ht="15.75">
      <c r="A72" s="481"/>
      <c r="B72" s="148" t="s">
        <v>3</v>
      </c>
      <c r="C72" s="479">
        <v>37</v>
      </c>
      <c r="D72" s="479"/>
      <c r="E72" s="479"/>
      <c r="F72" s="479"/>
      <c r="G72" s="479"/>
      <c r="H72" s="479"/>
      <c r="I72" s="479"/>
      <c r="J72" s="153"/>
    </row>
    <row r="73" spans="1:10" ht="15.75">
      <c r="A73" s="481"/>
      <c r="B73" s="148" t="s">
        <v>18</v>
      </c>
      <c r="C73" s="479" t="s">
        <v>134</v>
      </c>
      <c r="D73" s="479"/>
      <c r="E73" s="479"/>
      <c r="F73" s="479"/>
      <c r="G73" s="479"/>
      <c r="H73" s="479"/>
      <c r="I73" s="479"/>
      <c r="J73" s="149"/>
    </row>
    <row r="74" spans="1:10" ht="15.75">
      <c r="A74" s="481"/>
      <c r="B74" s="148" t="s">
        <v>130</v>
      </c>
      <c r="C74" s="149">
        <v>150</v>
      </c>
      <c r="D74" s="149">
        <v>160</v>
      </c>
      <c r="E74" s="149">
        <v>140</v>
      </c>
      <c r="F74" s="149"/>
      <c r="G74" s="149"/>
      <c r="H74" s="151">
        <f>(C74+D74+E74+F74+G74)/3</f>
        <v>150</v>
      </c>
      <c r="I74" s="149"/>
      <c r="J74" s="152">
        <v>150</v>
      </c>
    </row>
    <row r="75" spans="1:10" ht="15.75">
      <c r="A75" s="481"/>
      <c r="B75" s="148" t="s">
        <v>5</v>
      </c>
      <c r="C75" s="149">
        <f>C72*C74</f>
        <v>5550</v>
      </c>
      <c r="D75" s="149">
        <f>D74*C72</f>
        <v>5920</v>
      </c>
      <c r="E75" s="149">
        <f>C72*E74</f>
        <v>5180</v>
      </c>
      <c r="F75" s="149">
        <f>C72*F74</f>
        <v>0</v>
      </c>
      <c r="G75" s="149"/>
      <c r="H75" s="149"/>
      <c r="I75" s="149">
        <f>H75</f>
        <v>0</v>
      </c>
      <c r="J75" s="152">
        <f>C72*J74</f>
        <v>5550</v>
      </c>
    </row>
    <row r="76" spans="1:10" ht="31.5">
      <c r="A76" s="481">
        <v>2</v>
      </c>
      <c r="B76" s="148" t="s">
        <v>19</v>
      </c>
      <c r="C76" s="482" t="s">
        <v>138</v>
      </c>
      <c r="D76" s="482"/>
      <c r="E76" s="482"/>
      <c r="F76" s="482"/>
      <c r="G76" s="482"/>
      <c r="H76" s="482"/>
      <c r="I76" s="482"/>
      <c r="J76" s="153"/>
    </row>
    <row r="77" spans="1:10" ht="15.75">
      <c r="A77" s="481"/>
      <c r="B77" s="148" t="s">
        <v>3</v>
      </c>
      <c r="C77" s="479">
        <v>28</v>
      </c>
      <c r="D77" s="479"/>
      <c r="E77" s="479"/>
      <c r="F77" s="479"/>
      <c r="G77" s="479"/>
      <c r="H77" s="479"/>
      <c r="I77" s="479"/>
      <c r="J77" s="153"/>
    </row>
    <row r="78" spans="1:10" ht="15.75">
      <c r="A78" s="481"/>
      <c r="B78" s="148" t="s">
        <v>18</v>
      </c>
      <c r="C78" s="479" t="s">
        <v>134</v>
      </c>
      <c r="D78" s="479"/>
      <c r="E78" s="479"/>
      <c r="F78" s="479"/>
      <c r="G78" s="479"/>
      <c r="H78" s="479"/>
      <c r="I78" s="479"/>
      <c r="J78" s="149"/>
    </row>
    <row r="79" spans="1:10" ht="15.75">
      <c r="A79" s="481"/>
      <c r="B79" s="148" t="s">
        <v>130</v>
      </c>
      <c r="C79" s="149">
        <v>150</v>
      </c>
      <c r="D79" s="149">
        <v>160</v>
      </c>
      <c r="E79" s="149">
        <v>140</v>
      </c>
      <c r="F79" s="149"/>
      <c r="G79" s="149"/>
      <c r="H79" s="151">
        <f>(C79+D79+E79+F79+G79)/3</f>
        <v>150</v>
      </c>
      <c r="I79" s="149"/>
      <c r="J79" s="152">
        <v>150</v>
      </c>
    </row>
    <row r="80" spans="1:10" ht="15.75">
      <c r="A80" s="481"/>
      <c r="B80" s="148" t="s">
        <v>5</v>
      </c>
      <c r="C80" s="149">
        <f>C77*C79</f>
        <v>4200</v>
      </c>
      <c r="D80" s="149">
        <f>D79*C77</f>
        <v>4480</v>
      </c>
      <c r="E80" s="149">
        <f>C77*E79</f>
        <v>3920</v>
      </c>
      <c r="F80" s="149">
        <f>C77*F79</f>
        <v>0</v>
      </c>
      <c r="G80" s="149"/>
      <c r="H80" s="149"/>
      <c r="I80" s="149">
        <f>H80</f>
        <v>0</v>
      </c>
      <c r="J80" s="152">
        <f>C77*J79</f>
        <v>4200</v>
      </c>
    </row>
    <row r="81" spans="1:10" ht="31.5" customHeight="1">
      <c r="A81" s="481">
        <v>2</v>
      </c>
      <c r="B81" s="148" t="s">
        <v>19</v>
      </c>
      <c r="C81" s="482" t="s">
        <v>139</v>
      </c>
      <c r="D81" s="482"/>
      <c r="E81" s="482"/>
      <c r="F81" s="482"/>
      <c r="G81" s="482"/>
      <c r="H81" s="482"/>
      <c r="I81" s="482"/>
      <c r="J81" s="153"/>
    </row>
    <row r="82" spans="1:10" ht="15.75">
      <c r="A82" s="481"/>
      <c r="B82" s="148" t="s">
        <v>3</v>
      </c>
      <c r="C82" s="479">
        <v>150</v>
      </c>
      <c r="D82" s="479"/>
      <c r="E82" s="479"/>
      <c r="F82" s="479"/>
      <c r="G82" s="479"/>
      <c r="H82" s="479"/>
      <c r="I82" s="479"/>
      <c r="J82" s="153"/>
    </row>
    <row r="83" spans="1:10" ht="63">
      <c r="A83" s="481"/>
      <c r="B83" s="148" t="s">
        <v>18</v>
      </c>
      <c r="C83" s="149" t="s">
        <v>140</v>
      </c>
      <c r="D83" s="149" t="s">
        <v>141</v>
      </c>
      <c r="E83" s="149" t="s">
        <v>141</v>
      </c>
      <c r="F83" s="150"/>
      <c r="G83" s="150"/>
      <c r="H83" s="150"/>
      <c r="I83" s="150"/>
      <c r="J83" s="149"/>
    </row>
    <row r="84" spans="1:10" ht="15.75">
      <c r="A84" s="481"/>
      <c r="B84" s="148" t="s">
        <v>142</v>
      </c>
      <c r="C84" s="149">
        <v>75</v>
      </c>
      <c r="D84" s="149">
        <v>80</v>
      </c>
      <c r="E84" s="149">
        <v>80</v>
      </c>
      <c r="F84" s="149"/>
      <c r="G84" s="149"/>
      <c r="H84" s="151">
        <f>(C84+D84+E84+F84+G84)/3</f>
        <v>78.33333333333333</v>
      </c>
      <c r="I84" s="149"/>
      <c r="J84" s="152">
        <v>78</v>
      </c>
    </row>
    <row r="85" spans="1:10" ht="15.75">
      <c r="A85" s="481"/>
      <c r="B85" s="148" t="s">
        <v>5</v>
      </c>
      <c r="C85" s="149">
        <f>C82*C84</f>
        <v>11250</v>
      </c>
      <c r="D85" s="149">
        <f>D84*C82</f>
        <v>12000</v>
      </c>
      <c r="E85" s="149">
        <f>C82*E84</f>
        <v>12000</v>
      </c>
      <c r="F85" s="149">
        <f>C82*F84</f>
        <v>0</v>
      </c>
      <c r="G85" s="149"/>
      <c r="H85" s="149"/>
      <c r="I85" s="149">
        <f>H85</f>
        <v>0</v>
      </c>
      <c r="J85" s="152">
        <f>C82*J84</f>
        <v>11700</v>
      </c>
    </row>
    <row r="86" spans="1:10" ht="31.5" customHeight="1">
      <c r="A86" s="481">
        <v>2</v>
      </c>
      <c r="B86" s="148" t="s">
        <v>19</v>
      </c>
      <c r="C86" s="482" t="s">
        <v>143</v>
      </c>
      <c r="D86" s="482"/>
      <c r="E86" s="482"/>
      <c r="F86" s="482"/>
      <c r="G86" s="482"/>
      <c r="H86" s="482"/>
      <c r="I86" s="482"/>
      <c r="J86" s="153"/>
    </row>
    <row r="87" spans="1:10" ht="15.75" customHeight="1">
      <c r="A87" s="481"/>
      <c r="B87" s="148" t="s">
        <v>3</v>
      </c>
      <c r="C87" s="479">
        <v>400</v>
      </c>
      <c r="D87" s="479"/>
      <c r="E87" s="479"/>
      <c r="F87" s="479"/>
      <c r="G87" s="479"/>
      <c r="H87" s="479"/>
      <c r="I87" s="479"/>
      <c r="J87" s="153"/>
    </row>
    <row r="88" spans="1:10" ht="78.75">
      <c r="A88" s="481"/>
      <c r="B88" s="148" t="s">
        <v>18</v>
      </c>
      <c r="C88" s="149" t="s">
        <v>92</v>
      </c>
      <c r="D88" s="149" t="s">
        <v>144</v>
      </c>
      <c r="E88" s="149" t="s">
        <v>92</v>
      </c>
      <c r="F88" s="150"/>
      <c r="G88" s="150"/>
      <c r="H88" s="150"/>
      <c r="I88" s="150"/>
      <c r="J88" s="149"/>
    </row>
    <row r="89" spans="1:10" ht="15.75" customHeight="1">
      <c r="A89" s="481"/>
      <c r="B89" s="148" t="s">
        <v>142</v>
      </c>
      <c r="C89" s="149">
        <v>45</v>
      </c>
      <c r="D89" s="149">
        <v>45</v>
      </c>
      <c r="E89" s="149">
        <v>50</v>
      </c>
      <c r="F89" s="149"/>
      <c r="G89" s="149"/>
      <c r="H89" s="151">
        <f>(C89+D89+E89+F89+G89)/3</f>
        <v>46.666666666666664</v>
      </c>
      <c r="I89" s="149"/>
      <c r="J89" s="152">
        <v>46</v>
      </c>
    </row>
    <row r="90" spans="1:10" ht="15.75" customHeight="1">
      <c r="A90" s="481"/>
      <c r="B90" s="148" t="s">
        <v>5</v>
      </c>
      <c r="C90" s="149">
        <f>C87*C89</f>
        <v>18000</v>
      </c>
      <c r="D90" s="149">
        <f>D89*C87</f>
        <v>18000</v>
      </c>
      <c r="E90" s="149">
        <f>C87*E89</f>
        <v>20000</v>
      </c>
      <c r="F90" s="149">
        <f>C87*F89</f>
        <v>0</v>
      </c>
      <c r="G90" s="149"/>
      <c r="H90" s="149"/>
      <c r="I90" s="149">
        <f>H90</f>
        <v>0</v>
      </c>
      <c r="J90" s="152">
        <f>C87*J89</f>
        <v>18400</v>
      </c>
    </row>
    <row r="91" spans="1:10" ht="49.5" customHeight="1">
      <c r="A91" s="481">
        <v>2</v>
      </c>
      <c r="B91" s="148" t="s">
        <v>19</v>
      </c>
      <c r="C91" s="482" t="s">
        <v>145</v>
      </c>
      <c r="D91" s="482"/>
      <c r="E91" s="482"/>
      <c r="F91" s="482"/>
      <c r="G91" s="482"/>
      <c r="H91" s="482"/>
      <c r="I91" s="482"/>
      <c r="J91" s="153"/>
    </row>
    <row r="92" spans="1:10" ht="15.75" customHeight="1">
      <c r="A92" s="481"/>
      <c r="B92" s="148" t="s">
        <v>3</v>
      </c>
      <c r="C92" s="479">
        <v>45</v>
      </c>
      <c r="D92" s="479"/>
      <c r="E92" s="479"/>
      <c r="F92" s="479"/>
      <c r="G92" s="479"/>
      <c r="H92" s="479"/>
      <c r="I92" s="479"/>
      <c r="J92" s="153"/>
    </row>
    <row r="93" spans="1:10" ht="47.25">
      <c r="A93" s="481"/>
      <c r="B93" s="148" t="s">
        <v>18</v>
      </c>
      <c r="C93" s="149" t="s">
        <v>146</v>
      </c>
      <c r="D93" s="149" t="s">
        <v>147</v>
      </c>
      <c r="E93" s="149" t="s">
        <v>147</v>
      </c>
      <c r="F93" s="150"/>
      <c r="G93" s="150"/>
      <c r="H93" s="150"/>
      <c r="I93" s="150"/>
      <c r="J93" s="149"/>
    </row>
    <row r="94" spans="1:10" ht="15.75" customHeight="1">
      <c r="A94" s="481"/>
      <c r="B94" s="148" t="s">
        <v>142</v>
      </c>
      <c r="C94" s="149">
        <v>120</v>
      </c>
      <c r="D94" s="149">
        <v>122</v>
      </c>
      <c r="E94" s="149">
        <v>125</v>
      </c>
      <c r="F94" s="149"/>
      <c r="G94" s="149"/>
      <c r="H94" s="151">
        <f>(C94+D94+E94+F94+G94)/3</f>
        <v>122.33333333333333</v>
      </c>
      <c r="I94" s="149"/>
      <c r="J94" s="152">
        <v>122</v>
      </c>
    </row>
    <row r="95" spans="1:10" ht="15.75" customHeight="1">
      <c r="A95" s="481"/>
      <c r="B95" s="148" t="s">
        <v>5</v>
      </c>
      <c r="C95" s="149">
        <f>C92*C94</f>
        <v>5400</v>
      </c>
      <c r="D95" s="149">
        <f>D94*C92</f>
        <v>5490</v>
      </c>
      <c r="E95" s="149">
        <f>C92*E94</f>
        <v>5625</v>
      </c>
      <c r="F95" s="149">
        <f>C92*F94</f>
        <v>0</v>
      </c>
      <c r="G95" s="149"/>
      <c r="H95" s="149"/>
      <c r="I95" s="149">
        <f>H95</f>
        <v>0</v>
      </c>
      <c r="J95" s="152">
        <f>C92*J94</f>
        <v>5490</v>
      </c>
    </row>
    <row r="96" spans="1:10" ht="31.5" customHeight="1">
      <c r="A96" s="481">
        <v>2</v>
      </c>
      <c r="B96" s="148" t="s">
        <v>19</v>
      </c>
      <c r="C96" s="482" t="s">
        <v>148</v>
      </c>
      <c r="D96" s="482"/>
      <c r="E96" s="482"/>
      <c r="F96" s="482"/>
      <c r="G96" s="482"/>
      <c r="H96" s="482"/>
      <c r="I96" s="482"/>
      <c r="J96" s="153"/>
    </row>
    <row r="97" spans="1:10" ht="15.75" customHeight="1">
      <c r="A97" s="481"/>
      <c r="B97" s="148" t="s">
        <v>3</v>
      </c>
      <c r="C97" s="479">
        <v>25</v>
      </c>
      <c r="D97" s="479"/>
      <c r="E97" s="479"/>
      <c r="F97" s="479"/>
      <c r="G97" s="479"/>
      <c r="H97" s="479"/>
      <c r="I97" s="479"/>
      <c r="J97" s="153"/>
    </row>
    <row r="98" spans="1:10" ht="63">
      <c r="A98" s="481"/>
      <c r="B98" s="148" t="s">
        <v>18</v>
      </c>
      <c r="C98" s="149" t="s">
        <v>149</v>
      </c>
      <c r="D98" s="149" t="s">
        <v>150</v>
      </c>
      <c r="E98" s="149" t="s">
        <v>150</v>
      </c>
      <c r="F98" s="149"/>
      <c r="G98" s="149"/>
      <c r="H98" s="149"/>
      <c r="I98" s="149"/>
      <c r="J98" s="149"/>
    </row>
    <row r="99" spans="1:10" ht="15.75" customHeight="1">
      <c r="A99" s="481"/>
      <c r="B99" s="148" t="s">
        <v>130</v>
      </c>
      <c r="C99" s="149">
        <v>200</v>
      </c>
      <c r="D99" s="149">
        <v>190</v>
      </c>
      <c r="E99" s="149">
        <v>210</v>
      </c>
      <c r="F99" s="149"/>
      <c r="G99" s="149"/>
      <c r="H99" s="151">
        <f>(C99+D99+E99+F99+G99)/3</f>
        <v>200</v>
      </c>
      <c r="I99" s="149"/>
      <c r="J99" s="152">
        <v>200</v>
      </c>
    </row>
    <row r="100" spans="1:10" ht="15.75" customHeight="1">
      <c r="A100" s="481"/>
      <c r="B100" s="148" t="s">
        <v>5</v>
      </c>
      <c r="C100" s="149">
        <f>C97*C99</f>
        <v>5000</v>
      </c>
      <c r="D100" s="149">
        <f>D99*C97</f>
        <v>4750</v>
      </c>
      <c r="E100" s="149">
        <f>C97*E99</f>
        <v>5250</v>
      </c>
      <c r="F100" s="149">
        <f>C97*F99</f>
        <v>0</v>
      </c>
      <c r="G100" s="149"/>
      <c r="H100" s="149"/>
      <c r="I100" s="149">
        <f>H100</f>
        <v>0</v>
      </c>
      <c r="J100" s="152">
        <f>C97*J99</f>
        <v>5000</v>
      </c>
    </row>
    <row r="101" spans="1:10" ht="49.5" customHeight="1">
      <c r="A101" s="481">
        <v>2</v>
      </c>
      <c r="B101" s="148" t="s">
        <v>19</v>
      </c>
      <c r="C101" s="482" t="s">
        <v>151</v>
      </c>
      <c r="D101" s="482"/>
      <c r="E101" s="482"/>
      <c r="F101" s="482"/>
      <c r="G101" s="482"/>
      <c r="H101" s="482"/>
      <c r="I101" s="482"/>
      <c r="J101" s="153"/>
    </row>
    <row r="102" spans="1:10" ht="15.75" customHeight="1">
      <c r="A102" s="481"/>
      <c r="B102" s="148" t="s">
        <v>3</v>
      </c>
      <c r="C102" s="479">
        <v>650</v>
      </c>
      <c r="D102" s="479"/>
      <c r="E102" s="479"/>
      <c r="F102" s="479"/>
      <c r="G102" s="479"/>
      <c r="H102" s="479"/>
      <c r="I102" s="479"/>
      <c r="J102" s="153"/>
    </row>
    <row r="103" spans="1:10" ht="31.5">
      <c r="A103" s="481"/>
      <c r="B103" s="148" t="s">
        <v>18</v>
      </c>
      <c r="C103" s="149" t="s">
        <v>152</v>
      </c>
      <c r="D103" s="149" t="s">
        <v>153</v>
      </c>
      <c r="E103" s="149" t="s">
        <v>153</v>
      </c>
      <c r="F103" s="150"/>
      <c r="G103" s="150"/>
      <c r="H103" s="150"/>
      <c r="I103" s="150"/>
      <c r="J103" s="149"/>
    </row>
    <row r="104" spans="1:10" ht="15.75" customHeight="1">
      <c r="A104" s="481"/>
      <c r="B104" s="148" t="s">
        <v>154</v>
      </c>
      <c r="C104" s="149">
        <v>46</v>
      </c>
      <c r="D104" s="149">
        <v>50</v>
      </c>
      <c r="E104" s="149">
        <v>50</v>
      </c>
      <c r="F104" s="149"/>
      <c r="G104" s="149"/>
      <c r="H104" s="151">
        <f>(C104+D104+E104+F104+G104)/3</f>
        <v>48.666666666666664</v>
      </c>
      <c r="I104" s="149"/>
      <c r="J104" s="152">
        <v>49</v>
      </c>
    </row>
    <row r="105" spans="1:10" ht="15.75" customHeight="1">
      <c r="A105" s="481"/>
      <c r="B105" s="148" t="s">
        <v>5</v>
      </c>
      <c r="C105" s="149">
        <f>C102*C104</f>
        <v>29900</v>
      </c>
      <c r="D105" s="149">
        <f>D104*C102</f>
        <v>32500</v>
      </c>
      <c r="E105" s="149">
        <f>C102*E104</f>
        <v>32500</v>
      </c>
      <c r="F105" s="149">
        <f>C102*F104</f>
        <v>0</v>
      </c>
      <c r="G105" s="149"/>
      <c r="H105" s="149"/>
      <c r="I105" s="149">
        <f>H105</f>
        <v>0</v>
      </c>
      <c r="J105" s="152">
        <f>C102*J104</f>
        <v>31850</v>
      </c>
    </row>
    <row r="106" spans="1:10" ht="49.5" customHeight="1">
      <c r="A106" s="165"/>
      <c r="B106" s="148" t="s">
        <v>19</v>
      </c>
      <c r="C106" s="482" t="s">
        <v>167</v>
      </c>
      <c r="D106" s="482"/>
      <c r="E106" s="482"/>
      <c r="F106" s="482"/>
      <c r="G106" s="482"/>
      <c r="H106" s="482"/>
      <c r="I106" s="482"/>
      <c r="J106" s="153"/>
    </row>
    <row r="107" spans="1:10" ht="15.75" customHeight="1">
      <c r="A107" s="165"/>
      <c r="B107" s="148" t="s">
        <v>3</v>
      </c>
      <c r="C107" s="479">
        <v>1200</v>
      </c>
      <c r="D107" s="479"/>
      <c r="E107" s="479"/>
      <c r="F107" s="479"/>
      <c r="G107" s="479"/>
      <c r="H107" s="479"/>
      <c r="I107" s="479"/>
      <c r="J107" s="153"/>
    </row>
    <row r="108" spans="1:10" ht="33.75">
      <c r="A108" s="165"/>
      <c r="B108" s="148" t="s">
        <v>18</v>
      </c>
      <c r="C108" s="149" t="s">
        <v>152</v>
      </c>
      <c r="D108" s="149" t="s">
        <v>153</v>
      </c>
      <c r="E108" s="149" t="s">
        <v>153</v>
      </c>
      <c r="F108" s="150"/>
      <c r="G108" s="150"/>
      <c r="H108" s="150"/>
      <c r="I108" s="150"/>
      <c r="J108" s="149"/>
    </row>
    <row r="109" spans="1:10" ht="15.75" customHeight="1">
      <c r="A109" s="165"/>
      <c r="B109" s="148" t="s">
        <v>154</v>
      </c>
      <c r="C109" s="149">
        <v>46</v>
      </c>
      <c r="D109" s="149">
        <v>50</v>
      </c>
      <c r="E109" s="149">
        <v>50</v>
      </c>
      <c r="F109" s="149"/>
      <c r="G109" s="149"/>
      <c r="H109" s="151">
        <f>(C109+D109+E109+F109+G109)/3</f>
        <v>48.666666666666664</v>
      </c>
      <c r="I109" s="149"/>
      <c r="J109" s="152">
        <v>49</v>
      </c>
    </row>
    <row r="110" spans="2:10" ht="26.25" customHeight="1">
      <c r="B110" s="148" t="s">
        <v>155</v>
      </c>
      <c r="C110" s="154">
        <f>C60+C10+C55+C50+C45+C40+C35+C30+C25+C20+C15+C90+C85+C80+C75+C70+C65+C95+J95+J100+J105+C100+C105</f>
        <v>393840</v>
      </c>
      <c r="D110" s="154">
        <f>D60+D10+D55+D50+D45+D40+D35+D30+D25+D20+D15+D90+D85+D80+D75+D70+D65+D95+K95+K100+K105+D100+D105</f>
        <v>297530</v>
      </c>
      <c r="E110" s="154">
        <f>E60+E10+E55+E50+E45+E40+E35+E30+E25+E20+E15+E90+E85+E80+E75+E70+E65+E95+L95+L100+L105+E100+E105</f>
        <v>392610</v>
      </c>
      <c r="F110" s="149"/>
      <c r="G110" s="149"/>
      <c r="H110" s="149"/>
      <c r="I110" s="153" t="e">
        <f>#REF!+#REF!+#REF!+#REF!+#REF!+#REF!+#REF!+#REF!+#REF!+#REF!+#REF!+#REF!+#REF!+#REF!+#REF!+#REF!+#REF!+#REF!+#REF!+#REF!+#REF!+#REF!+#REF!+I60+I10</f>
        <v>#REF!</v>
      </c>
      <c r="J110" s="154">
        <f>J60+J10+J55+J50+J45+J40+J35+J30+J25+J20+J15+J90+J85+J80+J75+J70+J65+J95+J100+J105</f>
        <v>343793</v>
      </c>
    </row>
    <row r="111" spans="1:10" s="160" customFormat="1" ht="18" customHeight="1">
      <c r="A111" s="155"/>
      <c r="B111" s="156"/>
      <c r="C111" s="157"/>
      <c r="D111" s="157"/>
      <c r="E111" s="157"/>
      <c r="F111" s="157"/>
      <c r="G111" s="157"/>
      <c r="H111" s="157"/>
      <c r="I111" s="158"/>
      <c r="J111" s="159"/>
    </row>
    <row r="112" spans="2:10" ht="39" customHeight="1">
      <c r="B112" s="149" t="s">
        <v>156</v>
      </c>
      <c r="C112" s="479" t="s">
        <v>11</v>
      </c>
      <c r="D112" s="479"/>
      <c r="E112" s="487" t="s">
        <v>21</v>
      </c>
      <c r="F112" s="487"/>
      <c r="G112" s="487"/>
      <c r="H112" s="487"/>
      <c r="I112" s="161"/>
      <c r="J112" s="161"/>
    </row>
    <row r="113" spans="2:10" ht="34.5" customHeight="1">
      <c r="B113" s="162">
        <v>1</v>
      </c>
      <c r="C113" s="480" t="s">
        <v>157</v>
      </c>
      <c r="D113" s="480"/>
      <c r="E113" s="480" t="s">
        <v>158</v>
      </c>
      <c r="F113" s="480"/>
      <c r="G113" s="480"/>
      <c r="H113" s="480"/>
      <c r="I113" s="161"/>
      <c r="J113" s="163"/>
    </row>
    <row r="114" spans="2:10" ht="34.5" customHeight="1">
      <c r="B114" s="162">
        <v>2</v>
      </c>
      <c r="C114" s="480" t="s">
        <v>159</v>
      </c>
      <c r="D114" s="480"/>
      <c r="E114" s="480" t="s">
        <v>160</v>
      </c>
      <c r="F114" s="480"/>
      <c r="G114" s="480"/>
      <c r="H114" s="480"/>
      <c r="I114" s="161"/>
      <c r="J114" s="163"/>
    </row>
    <row r="115" spans="2:10" ht="34.5" customHeight="1">
      <c r="B115" s="162">
        <v>3</v>
      </c>
      <c r="C115" s="480" t="s">
        <v>161</v>
      </c>
      <c r="D115" s="480"/>
      <c r="E115" s="480" t="s">
        <v>162</v>
      </c>
      <c r="F115" s="480"/>
      <c r="G115" s="480"/>
      <c r="H115" s="480"/>
      <c r="I115" s="161"/>
      <c r="J115" s="163"/>
    </row>
    <row r="116" spans="2:5" ht="33.75">
      <c r="B116" s="474" t="s">
        <v>163</v>
      </c>
      <c r="C116" s="475"/>
      <c r="D116" s="136"/>
      <c r="E116" s="136"/>
    </row>
    <row r="117" spans="2:8" ht="33.75">
      <c r="B117" s="474" t="s">
        <v>164</v>
      </c>
      <c r="C117" s="475"/>
      <c r="D117" s="475"/>
      <c r="E117" s="475"/>
      <c r="F117" s="475"/>
      <c r="G117" s="475"/>
      <c r="H117" s="475"/>
    </row>
    <row r="118" spans="2:5" ht="33.75">
      <c r="B118" s="474" t="s">
        <v>165</v>
      </c>
      <c r="C118" s="475"/>
      <c r="D118" s="136"/>
      <c r="E118" s="136"/>
    </row>
    <row r="119" ht="33.75">
      <c r="B119" s="164" t="s">
        <v>166</v>
      </c>
    </row>
  </sheetData>
  <sheetProtection/>
  <mergeCells count="85">
    <mergeCell ref="C77:I77"/>
    <mergeCell ref="C78:I78"/>
    <mergeCell ref="A71:A75"/>
    <mergeCell ref="C71:I71"/>
    <mergeCell ref="C112:D112"/>
    <mergeCell ref="E112:H112"/>
    <mergeCell ref="C48:I48"/>
    <mergeCell ref="A51:A55"/>
    <mergeCell ref="C51:I51"/>
    <mergeCell ref="C52:I52"/>
    <mergeCell ref="C53:I53"/>
    <mergeCell ref="C72:I72"/>
    <mergeCell ref="A61:A65"/>
    <mergeCell ref="C61:I61"/>
    <mergeCell ref="C62:I62"/>
    <mergeCell ref="C63:I63"/>
    <mergeCell ref="A31:A35"/>
    <mergeCell ref="C31:I31"/>
    <mergeCell ref="C32:I32"/>
    <mergeCell ref="A36:A40"/>
    <mergeCell ref="C36:I36"/>
    <mergeCell ref="C37:I37"/>
    <mergeCell ref="A21:A25"/>
    <mergeCell ref="C21:I21"/>
    <mergeCell ref="C22:I22"/>
    <mergeCell ref="A26:A30"/>
    <mergeCell ref="C26:I26"/>
    <mergeCell ref="C27:I27"/>
    <mergeCell ref="A11:A15"/>
    <mergeCell ref="C11:I11"/>
    <mergeCell ref="C12:I12"/>
    <mergeCell ref="A16:A20"/>
    <mergeCell ref="C16:I16"/>
    <mergeCell ref="C17:I17"/>
    <mergeCell ref="B1:J1"/>
    <mergeCell ref="B4:B5"/>
    <mergeCell ref="H4:H5"/>
    <mergeCell ref="I4:I5"/>
    <mergeCell ref="J4:J5"/>
    <mergeCell ref="A6:A10"/>
    <mergeCell ref="C6:I6"/>
    <mergeCell ref="C7:I7"/>
    <mergeCell ref="C41:I41"/>
    <mergeCell ref="A41:A45"/>
    <mergeCell ref="C42:I42"/>
    <mergeCell ref="A46:A50"/>
    <mergeCell ref="C57:I57"/>
    <mergeCell ref="C58:I58"/>
    <mergeCell ref="A56:A60"/>
    <mergeCell ref="C56:I56"/>
    <mergeCell ref="C46:I46"/>
    <mergeCell ref="C47:I47"/>
    <mergeCell ref="A66:A70"/>
    <mergeCell ref="C66:I66"/>
    <mergeCell ref="C67:I67"/>
    <mergeCell ref="C68:I68"/>
    <mergeCell ref="A81:A85"/>
    <mergeCell ref="C81:I81"/>
    <mergeCell ref="C82:I82"/>
    <mergeCell ref="C73:I73"/>
    <mergeCell ref="A76:A80"/>
    <mergeCell ref="C76:I76"/>
    <mergeCell ref="A86:A90"/>
    <mergeCell ref="C86:I86"/>
    <mergeCell ref="C87:I87"/>
    <mergeCell ref="A91:A95"/>
    <mergeCell ref="C91:I91"/>
    <mergeCell ref="C92:I92"/>
    <mergeCell ref="B116:C116"/>
    <mergeCell ref="B117:H117"/>
    <mergeCell ref="B118:C118"/>
    <mergeCell ref="A101:A105"/>
    <mergeCell ref="C101:I101"/>
    <mergeCell ref="C102:I102"/>
    <mergeCell ref="C106:I106"/>
    <mergeCell ref="C113:D113"/>
    <mergeCell ref="E113:H113"/>
    <mergeCell ref="C114:D114"/>
    <mergeCell ref="C107:I107"/>
    <mergeCell ref="C115:D115"/>
    <mergeCell ref="E115:H115"/>
    <mergeCell ref="A96:A100"/>
    <mergeCell ref="C96:I96"/>
    <mergeCell ref="C97:I97"/>
    <mergeCell ref="E114:H11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2013-12-04T06:31:23Z</cp:lastPrinted>
  <dcterms:created xsi:type="dcterms:W3CDTF">2009-10-23T03:44:58Z</dcterms:created>
  <dcterms:modified xsi:type="dcterms:W3CDTF">2013-12-04T07:29:36Z</dcterms:modified>
  <cp:category/>
  <cp:version/>
  <cp:contentType/>
  <cp:contentStatus/>
</cp:coreProperties>
</file>